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<sst xmlns="http://schemas.openxmlformats.org/spreadsheetml/2006/main" count="200" uniqueCount="182">
  <si>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</si>
  <si>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</si>
  <si>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</si>
  <si>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</si>
  <si>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</si>
  <si>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</si>
  <si>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</si>
  <si>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</si>
  <si>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</si>
  <si>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</si>
  <si>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</si>
  <si>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</si>
  <si>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</si>
  <si>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</si>
  <si>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</si>
  <si>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</si>
  <si>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</si>
  <si>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</si>
  <si>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</si>
  <si>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</si>
  <si>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</si>
  <si>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</si>
  <si>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</si>
  <si>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</si>
  <si>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</si>
  <si>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</si>
  <si>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</si>
  <si>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</si>
  <si>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</si>
  <si>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</si>
  <si>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</si>
  <si>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</si>
  <si>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</si>
  <si>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</si>
  <si>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</si>
  <si>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</si>
  <si>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</si>
  <si>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</si>
  <si>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</si>
  <si>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</si>
  <si>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</si>
  <si>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</si>
  <si>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</si>
  <si>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</si>
  <si>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</si>
  <si>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</si>
  <si>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</si>
  <si>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</si>
  <si>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</si>
  <si>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</si>
  <si>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</si>
  <si>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</si>
  <si>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</si>
  <si>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</si>
  <si>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</si>
  <si>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</si>
  <si>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</si>
  <si>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</si>
  <si>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</si>
  <si>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</si>
  <si>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</si>
  <si>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</si>
  <si>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</si>
  <si>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</si>
  <si>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</si>
  <si>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</si>
  <si>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</si>
  <si>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</si>
  <si>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</si>
  <si>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</si>
  <si>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</si>
  <si>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</si>
  <si>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</si>
  <si>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</si>
  <si>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</si>
  <si>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</si>
  <si>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</si>
  <si>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</si>
  <si>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</si>
  <si>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</si>
  <si>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</si>
  <si>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</si>
  <si>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</si>
  <si>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</si>
  <si>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</si>
  <si>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</si>
  <si>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</si>
  <si>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</si>
  <si>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</si>
  <si>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</si>
  <si>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</si>
  <si>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</si>
  <si>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</si>
  <si>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</si>
  <si>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</si>
  <si>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</si>
  <si>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</si>
  <si>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</si>
  <si>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</si>
  <si>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</si>
  <si>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</si>
  <si>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</si>
  <si>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</si>
  <si>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</si>
  <si>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</si>
  <si>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</si>
  <si>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</si>
  <si>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</si>
  <si>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</si>
  <si>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</si>
  <si>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</si>
  <si>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</si>
  <si>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</si>
  <si>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</si>
  <si>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</si>
  <si>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</si>
  <si>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</si>
  <si>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</si>
  <si>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</si>
  <si>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</si>
  <si>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</si>
  <si>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</si>
  <si>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</si>
  <si>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</si>
  <si>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</si>
  <si>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</si>
  <si>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</si>
  <si>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</si>
  <si>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</si>
  <si>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</si>
  <si>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</si>
  <si>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</si>
  <si>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</si>
  <si>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</si>
  <si>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</si>
  <si>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</si>
  <si>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</si>
  <si>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</si>
  <si>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</si>
  <si>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</si>
  <si>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</si>
  <si>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</si>
  <si>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</si>
  <si>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</si>
  <si>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</si>
  <si>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</si>
  <si>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</si>
  <si>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</si>
  <si>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</si>
  <si>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</si>
  <si>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</si>
  <si>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</si>
  <si>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</si>
  <si>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</si>
  <si>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</si>
  <si>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</si>
  <si>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</si>
  <si>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</si>
  <si>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</si>
  <si>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</si>
  <si>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</si>
  <si>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</si>
  <si>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</si>
  <si>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</si>
  <si>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</si>
  <si>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</si>
  <si>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</si>
  <si>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</si>
  <si>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</si>
  <si>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</si>
  <si>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</si>
  <si>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</si>
  <si>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</si>
  <si>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</si>
  <si>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</si>
  <si>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</si>
  <si>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</si>
  <si>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</si>
  <si>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</si>
  <si>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</si>
  <si>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Приложение № 1</t>
  </si>
  <si>
    <r>
      <t>от</t>
    </r>
    <r>
      <rPr>
        <u val="single"/>
        <sz val="14"/>
        <rFont val="Times New Roman"/>
        <family val="1"/>
      </rPr>
      <t xml:space="preserve"> 19.07.2021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</si>
</sst>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4" t="s">
        <v>180</v>
      </c>
      <c r="D1" s="43"/>
      <c r="E1" s="43"/>
    </row>
    <row r="2" spans="3:5" ht="18.75">
      <c r="C2" s="44" t="s">
        <v>149</v>
      </c>
      <c r="D2" s="43"/>
      <c r="E2" s="43"/>
    </row>
    <row r="3" spans="3:5" ht="18.75">
      <c r="C3" s="44" t="s">
        <v>29</v>
      </c>
      <c r="D3" s="43"/>
      <c r="E3" s="43"/>
    </row>
    <row r="4" spans="3:5" ht="18.75">
      <c r="C4" s="44" t="s">
        <v>150</v>
      </c>
      <c r="D4" s="43"/>
      <c r="E4" s="43"/>
    </row>
    <row r="5" spans="3:5" ht="18.75">
      <c r="C5" s="42" t="s">
        <v>153</v>
      </c>
      <c r="D5" s="43"/>
      <c r="E5" s="43"/>
    </row>
    <row r="6" spans="3:5" ht="18.75">
      <c r="C6" s="43"/>
      <c r="D6" s="43"/>
      <c r="E6" s="43"/>
    </row>
    <row r="7" spans="3:5" ht="18.75">
      <c r="C7" s="43"/>
      <c r="D7" s="43"/>
      <c r="E7" s="43"/>
    </row>
    <row r="8" spans="3:5" ht="18.75" customHeight="1">
      <c r="C8" s="43"/>
      <c r="D8" s="43"/>
      <c r="E8" s="43"/>
    </row>
    <row r="9" spans="3:5" ht="18.75">
      <c r="C9" s="44" t="s">
        <v>151</v>
      </c>
      <c r="D9" s="43"/>
      <c r="E9" s="43"/>
    </row>
    <row r="10" spans="3:5" ht="18.75">
      <c r="C10" s="44" t="s">
        <v>152</v>
      </c>
      <c r="D10" s="43"/>
      <c r="E10" s="43"/>
    </row>
    <row r="11" spans="3:5" ht="18.75">
      <c r="C11" s="44" t="s">
        <v>181</v>
      </c>
      <c r="D11" s="43"/>
      <c r="E11" s="43"/>
    </row>
    <row r="13" spans="2:5" ht="18.75">
      <c r="B13" s="44" t="s">
        <v>155</v>
      </c>
      <c r="C13" s="44"/>
      <c r="D13" s="44"/>
      <c r="E13" s="44"/>
    </row>
    <row r="14" spans="2:5" ht="18.75">
      <c r="B14" s="44" t="s">
        <v>92</v>
      </c>
      <c r="C14" s="44"/>
      <c r="D14" s="44"/>
      <c r="E14" s="44"/>
    </row>
    <row r="15" spans="2:5" ht="18.75">
      <c r="B15" s="44" t="s">
        <v>67</v>
      </c>
      <c r="C15" s="44"/>
      <c r="D15" s="44"/>
      <c r="E15" s="44"/>
    </row>
    <row r="16" spans="2:5" ht="18.75" customHeight="1">
      <c r="B16" s="44" t="s">
        <v>28</v>
      </c>
      <c r="C16" s="44"/>
      <c r="D16" s="44"/>
      <c r="E16" s="44"/>
    </row>
    <row r="17" spans="2:5" ht="18.75">
      <c r="B17" s="44" t="s">
        <v>16</v>
      </c>
      <c r="C17" s="44"/>
      <c r="D17" s="44"/>
      <c r="E17" s="44"/>
    </row>
    <row r="18" spans="2:5" ht="18.75">
      <c r="B18" s="44" t="s">
        <v>17</v>
      </c>
      <c r="C18" s="44"/>
      <c r="D18" s="44"/>
      <c r="E18" s="44"/>
    </row>
    <row r="19" spans="2:5" ht="18.75">
      <c r="B19" s="44" t="s">
        <v>29</v>
      </c>
      <c r="C19" s="44"/>
      <c r="D19" s="44"/>
      <c r="E19" s="44"/>
    </row>
    <row r="20" spans="2:5" ht="18.75">
      <c r="B20" s="44" t="s">
        <v>134</v>
      </c>
      <c r="C20" s="44"/>
      <c r="D20" s="44"/>
      <c r="E20" s="44"/>
    </row>
    <row r="21" spans="2:5" ht="18.75">
      <c r="B21" s="44" t="s">
        <v>137</v>
      </c>
      <c r="C21" s="44"/>
      <c r="D21" s="44"/>
      <c r="E21" s="44"/>
    </row>
    <row r="22" spans="2:5" ht="18.75">
      <c r="B22" s="44" t="s">
        <v>148</v>
      </c>
      <c r="C22" s="44"/>
      <c r="D22" s="44"/>
      <c r="E22" s="44"/>
    </row>
    <row r="24" spans="1:5" ht="40.5" customHeight="1">
      <c r="A24" s="53" t="s">
        <v>135</v>
      </c>
      <c r="B24" s="53"/>
      <c r="C24" s="53"/>
      <c r="D24" s="53"/>
      <c r="E24" s="53"/>
    </row>
    <row r="25" spans="1:5" ht="18.75">
      <c r="A25" s="41"/>
      <c r="B25" s="41"/>
      <c r="E25" s="40" t="s">
        <v>18</v>
      </c>
    </row>
    <row r="26" spans="1:5" ht="18.75">
      <c r="A26" s="46" t="s">
        <v>93</v>
      </c>
      <c r="B26" s="48" t="s">
        <v>94</v>
      </c>
      <c r="C26" s="50" t="s">
        <v>86</v>
      </c>
      <c r="D26" s="51"/>
      <c r="E26" s="52"/>
    </row>
    <row r="27" spans="1:5" ht="39.75" customHeight="1">
      <c r="A27" s="47"/>
      <c r="B27" s="49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C30+C38+C52+C63+C74+C79+C84</f>
        <v>49241896.54</v>
      </c>
      <c r="D29" s="11">
        <f>D30+D38+D52+D63+D74+D79+D84</f>
        <v>47097160.82</v>
      </c>
      <c r="E29" s="11">
        <f>E30+E38+E52+E63+E74+E79+E84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72500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112500-20000-20000</f>
        <v>72500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152500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112500+20000+20000</f>
        <v>152500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862839.35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862839.35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837839.35+25000</f>
        <v>862839.35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6363.51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6363.51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5363.51+1000</f>
        <v>6363.51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1600178.97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1600178.97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1625178.97-25000</f>
        <v>1600178.97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-152721.01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-152721.01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-151721.01-1000</f>
        <v>-152721.01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4050693.21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950693.21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950693.21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925000+25693.21</f>
        <v>950693.21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2719247.37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2719247.37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750000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750000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700000+50000</f>
        <v>750000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133050.84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133050.84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90000+200+395.03+17112.75+25343.06</f>
        <v>133050.84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156</v>
      </c>
      <c r="C71" s="18">
        <f>C72</f>
        <v>1836196.53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1836196.53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800000+20000+142156.47+34806.05+50000+789234.01</f>
        <v>1836196.53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270614.58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270614.58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270614.58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270614.58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36">
        <f>40000+39000+6600+5351.58+179663</f>
        <v>270614.58</v>
      </c>
      <c r="D78" s="26">
        <f>40000</f>
        <v>40000</v>
      </c>
      <c r="E78" s="26">
        <f>40000</f>
        <v>40000</v>
      </c>
    </row>
    <row r="79" spans="1:6" ht="37.5">
      <c r="A79" s="9" t="s">
        <v>158</v>
      </c>
      <c r="B79" s="37" t="s">
        <v>159</v>
      </c>
      <c r="C79" s="38">
        <f aca="true" t="shared" si="7" ref="C79:E80">C80</f>
        <v>29000</v>
      </c>
      <c r="D79" s="38">
        <f t="shared" si="7"/>
        <v>0</v>
      </c>
      <c r="E79" s="38">
        <f t="shared" si="7"/>
        <v>0</v>
      </c>
      <c r="F79" s="21"/>
    </row>
    <row r="80" spans="1:6" ht="225">
      <c r="A80" s="8" t="s">
        <v>164</v>
      </c>
      <c r="B80" s="20" t="s">
        <v>165</v>
      </c>
      <c r="C80" s="36">
        <f t="shared" si="7"/>
        <v>29000</v>
      </c>
      <c r="D80" s="36">
        <f t="shared" si="7"/>
        <v>0</v>
      </c>
      <c r="E80" s="36">
        <f t="shared" si="7"/>
        <v>0</v>
      </c>
      <c r="F80" s="21"/>
    </row>
    <row r="81" spans="1:5" ht="168.75">
      <c r="A81" s="8" t="s">
        <v>160</v>
      </c>
      <c r="B81" s="20" t="s">
        <v>161</v>
      </c>
      <c r="C81" s="36">
        <f aca="true" t="shared" si="8" ref="C81:E82">C82</f>
        <v>29000</v>
      </c>
      <c r="D81" s="36">
        <f t="shared" si="8"/>
        <v>0</v>
      </c>
      <c r="E81" s="36">
        <f t="shared" si="8"/>
        <v>0</v>
      </c>
    </row>
    <row r="82" spans="1:5" ht="131.25">
      <c r="A82" s="8" t="s">
        <v>162</v>
      </c>
      <c r="B82" s="13" t="s">
        <v>163</v>
      </c>
      <c r="C82" s="36">
        <f t="shared" si="8"/>
        <v>29000</v>
      </c>
      <c r="D82" s="36">
        <f t="shared" si="8"/>
        <v>0</v>
      </c>
      <c r="E82" s="36">
        <f t="shared" si="8"/>
        <v>0</v>
      </c>
    </row>
    <row r="83" spans="1:5" ht="131.25">
      <c r="A83" s="8" t="s">
        <v>157</v>
      </c>
      <c r="B83" s="13" t="s">
        <v>163</v>
      </c>
      <c r="C83" s="36">
        <f>27000+1000+1000</f>
        <v>29000</v>
      </c>
      <c r="D83" s="26">
        <v>0</v>
      </c>
      <c r="E83" s="26">
        <v>0</v>
      </c>
    </row>
    <row r="84" spans="1:5" ht="37.5">
      <c r="A84" s="9" t="s">
        <v>174</v>
      </c>
      <c r="B84" s="39" t="s">
        <v>173</v>
      </c>
      <c r="C84" s="38">
        <f aca="true" t="shared" si="9" ref="C84:E86">C85</f>
        <v>30680.56</v>
      </c>
      <c r="D84" s="38">
        <f t="shared" si="9"/>
        <v>0</v>
      </c>
      <c r="E84" s="38">
        <f t="shared" si="9"/>
        <v>0</v>
      </c>
    </row>
    <row r="85" spans="1:5" ht="18.75">
      <c r="A85" s="8" t="s">
        <v>177</v>
      </c>
      <c r="B85" s="13" t="s">
        <v>176</v>
      </c>
      <c r="C85" s="36">
        <f t="shared" si="9"/>
        <v>30680.56</v>
      </c>
      <c r="D85" s="36">
        <f t="shared" si="9"/>
        <v>0</v>
      </c>
      <c r="E85" s="36">
        <f t="shared" si="9"/>
        <v>0</v>
      </c>
    </row>
    <row r="86" spans="1:5" ht="37.5">
      <c r="A86" s="8" t="s">
        <v>179</v>
      </c>
      <c r="B86" s="13" t="s">
        <v>178</v>
      </c>
      <c r="C86" s="36">
        <f t="shared" si="9"/>
        <v>30680.56</v>
      </c>
      <c r="D86" s="36">
        <f t="shared" si="9"/>
        <v>0</v>
      </c>
      <c r="E86" s="36">
        <f t="shared" si="9"/>
        <v>0</v>
      </c>
    </row>
    <row r="87" spans="1:5" ht="43.5" customHeight="1">
      <c r="A87" s="8" t="s">
        <v>175</v>
      </c>
      <c r="B87" s="13" t="s">
        <v>178</v>
      </c>
      <c r="C87" s="36">
        <f>30680.56</f>
        <v>30680.56</v>
      </c>
      <c r="D87" s="26">
        <f>0</f>
        <v>0</v>
      </c>
      <c r="E87" s="26">
        <f>0</f>
        <v>0</v>
      </c>
    </row>
    <row r="88" spans="1:5" s="30" customFormat="1" ht="26.25" customHeight="1">
      <c r="A88" s="27" t="s">
        <v>13</v>
      </c>
      <c r="B88" s="28" t="s">
        <v>89</v>
      </c>
      <c r="C88" s="29">
        <f>C89</f>
        <v>65616438.91</v>
      </c>
      <c r="D88" s="29">
        <f>D89</f>
        <v>22057985.62</v>
      </c>
      <c r="E88" s="29">
        <f>E89</f>
        <v>18164100</v>
      </c>
    </row>
    <row r="89" spans="1:5" ht="75.75" customHeight="1">
      <c r="A89" s="9" t="s">
        <v>20</v>
      </c>
      <c r="B89" s="12" t="s">
        <v>90</v>
      </c>
      <c r="C89" s="31">
        <f>C90+C97+C107</f>
        <v>65616438.91</v>
      </c>
      <c r="D89" s="31">
        <f>D90+D97+D107</f>
        <v>22057985.62</v>
      </c>
      <c r="E89" s="31">
        <f>E90+E97+E107</f>
        <v>18164100</v>
      </c>
    </row>
    <row r="90" spans="1:5" ht="37.5">
      <c r="A90" s="8" t="s">
        <v>98</v>
      </c>
      <c r="B90" s="32" t="s">
        <v>91</v>
      </c>
      <c r="C90" s="16">
        <f>C91+C94</f>
        <v>25183050</v>
      </c>
      <c r="D90" s="16">
        <f>D91+D94</f>
        <v>18572900</v>
      </c>
      <c r="E90" s="16">
        <f>E91+E94</f>
        <v>18164100</v>
      </c>
    </row>
    <row r="91" spans="1:5" ht="37.5">
      <c r="A91" s="8" t="s">
        <v>99</v>
      </c>
      <c r="B91" s="2" t="s">
        <v>40</v>
      </c>
      <c r="C91" s="16">
        <f aca="true" t="shared" si="10" ref="C91:E92">C92</f>
        <v>22292900</v>
      </c>
      <c r="D91" s="16">
        <f t="shared" si="10"/>
        <v>18572900</v>
      </c>
      <c r="E91" s="16">
        <f t="shared" si="10"/>
        <v>18164100</v>
      </c>
    </row>
    <row r="92" spans="1:5" ht="77.25" customHeight="1">
      <c r="A92" s="8" t="s">
        <v>100</v>
      </c>
      <c r="B92" s="13" t="s">
        <v>128</v>
      </c>
      <c r="C92" s="14">
        <f t="shared" si="10"/>
        <v>22292900</v>
      </c>
      <c r="D92" s="14">
        <f t="shared" si="10"/>
        <v>18572900</v>
      </c>
      <c r="E92" s="14">
        <f t="shared" si="10"/>
        <v>18164100</v>
      </c>
    </row>
    <row r="93" spans="1:5" ht="75.75" customHeight="1">
      <c r="A93" s="8" t="s">
        <v>101</v>
      </c>
      <c r="B93" s="13" t="s">
        <v>127</v>
      </c>
      <c r="C93" s="14">
        <f>21534400+758500</f>
        <v>22292900</v>
      </c>
      <c r="D93" s="16">
        <f>18572900</f>
        <v>18572900</v>
      </c>
      <c r="E93" s="16">
        <f>18572900-408800</f>
        <v>18164100</v>
      </c>
    </row>
    <row r="94" spans="1:5" ht="55.5" customHeight="1">
      <c r="A94" s="8" t="s">
        <v>102</v>
      </c>
      <c r="B94" s="13" t="s">
        <v>95</v>
      </c>
      <c r="C94" s="33">
        <f aca="true" t="shared" si="11" ref="C94:E95">C95</f>
        <v>2890150</v>
      </c>
      <c r="D94" s="33">
        <f t="shared" si="11"/>
        <v>0</v>
      </c>
      <c r="E94" s="33">
        <f t="shared" si="11"/>
        <v>0</v>
      </c>
    </row>
    <row r="95" spans="1:5" ht="74.25" customHeight="1">
      <c r="A95" s="8" t="s">
        <v>103</v>
      </c>
      <c r="B95" s="13" t="s">
        <v>96</v>
      </c>
      <c r="C95" s="33">
        <f t="shared" si="11"/>
        <v>2890150</v>
      </c>
      <c r="D95" s="33">
        <f t="shared" si="11"/>
        <v>0</v>
      </c>
      <c r="E95" s="33">
        <f t="shared" si="11"/>
        <v>0</v>
      </c>
    </row>
    <row r="96" spans="1:5" ht="74.25" customHeight="1">
      <c r="A96" s="8" t="s">
        <v>104</v>
      </c>
      <c r="B96" s="13" t="s">
        <v>96</v>
      </c>
      <c r="C96" s="33">
        <f>2300010+590140</f>
        <v>2890150</v>
      </c>
      <c r="D96" s="26">
        <f>0</f>
        <v>0</v>
      </c>
      <c r="E96" s="26">
        <f>0</f>
        <v>0</v>
      </c>
    </row>
    <row r="97" spans="1:5" ht="57.75" customHeight="1">
      <c r="A97" s="8" t="s">
        <v>106</v>
      </c>
      <c r="B97" s="13" t="s">
        <v>105</v>
      </c>
      <c r="C97" s="33">
        <f>C98+C101+C104</f>
        <v>19175048.11</v>
      </c>
      <c r="D97" s="33">
        <f>D98+D101+D104</f>
        <v>3485085.62</v>
      </c>
      <c r="E97" s="33">
        <f>E98+E101+E104</f>
        <v>0</v>
      </c>
    </row>
    <row r="98" spans="1:5" ht="170.25" customHeight="1">
      <c r="A98" s="8" t="s">
        <v>129</v>
      </c>
      <c r="B98" s="20" t="s">
        <v>133</v>
      </c>
      <c r="C98" s="33">
        <f aca="true" t="shared" si="12" ref="C98:E99">C99</f>
        <v>3284665.36</v>
      </c>
      <c r="D98" s="33">
        <f t="shared" si="12"/>
        <v>3485085.62</v>
      </c>
      <c r="E98" s="33">
        <f t="shared" si="12"/>
        <v>0</v>
      </c>
    </row>
    <row r="99" spans="1:5" ht="188.25" customHeight="1">
      <c r="A99" s="8" t="s">
        <v>130</v>
      </c>
      <c r="B99" s="20" t="s">
        <v>131</v>
      </c>
      <c r="C99" s="33">
        <f t="shared" si="12"/>
        <v>3284665.36</v>
      </c>
      <c r="D99" s="33">
        <f t="shared" si="12"/>
        <v>3485085.62</v>
      </c>
      <c r="E99" s="33">
        <f t="shared" si="12"/>
        <v>0</v>
      </c>
    </row>
    <row r="100" spans="1:5" ht="186.75" customHeight="1">
      <c r="A100" s="8" t="s">
        <v>132</v>
      </c>
      <c r="B100" s="20" t="s">
        <v>131</v>
      </c>
      <c r="C100" s="33">
        <f>3284665.36</f>
        <v>3284665.36</v>
      </c>
      <c r="D100" s="33">
        <f>3485085.62</f>
        <v>3485085.62</v>
      </c>
      <c r="E100" s="33">
        <f>0</f>
        <v>0</v>
      </c>
    </row>
    <row r="101" spans="1:5" ht="57.75" customHeight="1">
      <c r="A101" s="8" t="s">
        <v>138</v>
      </c>
      <c r="B101" s="20" t="s">
        <v>139</v>
      </c>
      <c r="C101" s="33">
        <f aca="true" t="shared" si="13" ref="C101:E102">C102</f>
        <v>8249999.89</v>
      </c>
      <c r="D101" s="33">
        <f t="shared" si="13"/>
        <v>0</v>
      </c>
      <c r="E101" s="33">
        <f t="shared" si="13"/>
        <v>0</v>
      </c>
    </row>
    <row r="102" spans="1:5" ht="78" customHeight="1">
      <c r="A102" s="8" t="s">
        <v>140</v>
      </c>
      <c r="B102" s="20" t="s">
        <v>141</v>
      </c>
      <c r="C102" s="33">
        <f t="shared" si="13"/>
        <v>8249999.89</v>
      </c>
      <c r="D102" s="33">
        <f t="shared" si="13"/>
        <v>0</v>
      </c>
      <c r="E102" s="33">
        <f t="shared" si="13"/>
        <v>0</v>
      </c>
    </row>
    <row r="103" spans="1:5" ht="79.5" customHeight="1">
      <c r="A103" s="8" t="s">
        <v>142</v>
      </c>
      <c r="B103" s="20" t="s">
        <v>141</v>
      </c>
      <c r="C103" s="33">
        <f>10000000-1750000.11</f>
        <v>8249999.89</v>
      </c>
      <c r="D103" s="33">
        <f>0</f>
        <v>0</v>
      </c>
      <c r="E103" s="33">
        <f>0</f>
        <v>0</v>
      </c>
    </row>
    <row r="104" spans="1:5" ht="23.25" customHeight="1">
      <c r="A104" s="8" t="s">
        <v>143</v>
      </c>
      <c r="B104" s="20" t="s">
        <v>144</v>
      </c>
      <c r="C104" s="33">
        <f aca="true" t="shared" si="14" ref="C104:E105">C105</f>
        <v>7640382.86</v>
      </c>
      <c r="D104" s="33">
        <f t="shared" si="14"/>
        <v>0</v>
      </c>
      <c r="E104" s="33">
        <f t="shared" si="14"/>
        <v>0</v>
      </c>
    </row>
    <row r="105" spans="1:5" ht="39" customHeight="1">
      <c r="A105" s="8" t="s">
        <v>145</v>
      </c>
      <c r="B105" s="20" t="s">
        <v>146</v>
      </c>
      <c r="C105" s="33">
        <f t="shared" si="14"/>
        <v>7640382.86</v>
      </c>
      <c r="D105" s="33">
        <f t="shared" si="14"/>
        <v>0</v>
      </c>
      <c r="E105" s="33">
        <f t="shared" si="14"/>
        <v>0</v>
      </c>
    </row>
    <row r="106" spans="1:5" ht="37.5" customHeight="1">
      <c r="A106" s="8" t="s">
        <v>147</v>
      </c>
      <c r="B106" s="20" t="s">
        <v>146</v>
      </c>
      <c r="C106" s="33">
        <f>4637651+813623+1000000+1613848.36-1000000+575260.5</f>
        <v>7640382.86</v>
      </c>
      <c r="D106" s="33">
        <f>0</f>
        <v>0</v>
      </c>
      <c r="E106" s="33">
        <f>0</f>
        <v>0</v>
      </c>
    </row>
    <row r="107" spans="1:5" ht="27.75" customHeight="1">
      <c r="A107" s="8" t="s">
        <v>166</v>
      </c>
      <c r="B107" s="13" t="s">
        <v>167</v>
      </c>
      <c r="C107" s="33">
        <f aca="true" t="shared" si="15" ref="C107:E109">C108</f>
        <v>21258340.8</v>
      </c>
      <c r="D107" s="33">
        <f t="shared" si="15"/>
        <v>0</v>
      </c>
      <c r="E107" s="33">
        <f t="shared" si="15"/>
        <v>0</v>
      </c>
    </row>
    <row r="108" spans="1:5" ht="46.5" customHeight="1">
      <c r="A108" s="6" t="s">
        <v>168</v>
      </c>
      <c r="B108" s="13" t="s">
        <v>169</v>
      </c>
      <c r="C108" s="33">
        <f t="shared" si="15"/>
        <v>21258340.8</v>
      </c>
      <c r="D108" s="33">
        <f t="shared" si="15"/>
        <v>0</v>
      </c>
      <c r="E108" s="33">
        <f t="shared" si="15"/>
        <v>0</v>
      </c>
    </row>
    <row r="109" spans="1:5" ht="58.5" customHeight="1">
      <c r="A109" s="6" t="s">
        <v>170</v>
      </c>
      <c r="B109" s="13" t="s">
        <v>171</v>
      </c>
      <c r="C109" s="33">
        <f t="shared" si="15"/>
        <v>21258340.8</v>
      </c>
      <c r="D109" s="33">
        <f t="shared" si="15"/>
        <v>0</v>
      </c>
      <c r="E109" s="33">
        <f t="shared" si="15"/>
        <v>0</v>
      </c>
    </row>
    <row r="110" spans="1:5" ht="64.5" customHeight="1">
      <c r="A110" s="8" t="s">
        <v>172</v>
      </c>
      <c r="B110" s="13" t="s">
        <v>171</v>
      </c>
      <c r="C110" s="33">
        <f>21258340.8</f>
        <v>21258340.8</v>
      </c>
      <c r="D110" s="33">
        <v>0</v>
      </c>
      <c r="E110" s="33">
        <v>0</v>
      </c>
    </row>
    <row r="111" spans="1:5" ht="18.75">
      <c r="A111" s="45" t="s">
        <v>107</v>
      </c>
      <c r="B111" s="45"/>
      <c r="C111" s="11">
        <f>C29+C88</f>
        <v>114858335.44999999</v>
      </c>
      <c r="D111" s="11">
        <f>D29+D88</f>
        <v>69155146.44</v>
      </c>
      <c r="E111" s="11">
        <f>E29+E88</f>
        <v>65261260.82</v>
      </c>
    </row>
    <row r="112" ht="18.75">
      <c r="E112" s="34" t="s">
        <v>154</v>
      </c>
    </row>
    <row r="113" ht="18.75">
      <c r="C113" s="35"/>
    </row>
    <row r="115" ht="18.75">
      <c r="C115" s="35"/>
    </row>
  </sheetData>
  <sheetProtection/>
  <mergeCells count="23">
    <mergeCell ref="B19:E19"/>
    <mergeCell ref="B13:E13"/>
    <mergeCell ref="B14:E14"/>
    <mergeCell ref="B15:E15"/>
    <mergeCell ref="B16:E16"/>
    <mergeCell ref="B17:E17"/>
    <mergeCell ref="B18:E18"/>
    <mergeCell ref="C10:E10"/>
    <mergeCell ref="C11:E11"/>
    <mergeCell ref="B20:E20"/>
    <mergeCell ref="A111:B111"/>
    <mergeCell ref="A26:A27"/>
    <mergeCell ref="B26:B27"/>
    <mergeCell ref="C26:E26"/>
    <mergeCell ref="B22:E22"/>
    <mergeCell ref="B21:E21"/>
    <mergeCell ref="A24:E24"/>
    <mergeCell ref="C5:E8"/>
    <mergeCell ref="C1:E1"/>
    <mergeCell ref="C2:E2"/>
    <mergeCell ref="C3:E3"/>
    <mergeCell ref="C4:E4"/>
    <mergeCell ref="C9:E9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2021-08-02T11:38:12Z</dcterms:modified>
  <cp:category/>
  <cp:version/>
  <cp:contentType/>
  <cp:contentStatus/>
</cp:coreProperties>
</file>