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2022-2023'!$27:$27</definedName>
  </definedNames>
  <calcPr calcId="125725"/>
</workbook>
</file>

<file path=xl/calcChain.xml><?xml version="1.0" encoding="utf-8"?>
<calcChain xmlns="http://schemas.openxmlformats.org/spreadsheetml/2006/main">
  <c r="H196" i="3"/>
  <c r="G196"/>
  <c r="G195"/>
  <c r="H195"/>
  <c r="H194"/>
  <c r="G194"/>
  <c r="H193"/>
  <c r="G193"/>
  <c r="G99" l="1"/>
  <c r="G79"/>
  <c r="G76"/>
  <c r="G98" l="1"/>
  <c r="G64"/>
  <c r="G47"/>
  <c r="G144" l="1"/>
  <c r="H159" l="1"/>
  <c r="G160"/>
  <c r="G159"/>
  <c r="G142"/>
  <c r="G138"/>
  <c r="H137" l="1"/>
  <c r="G137"/>
  <c r="H126"/>
  <c r="G126"/>
  <c r="H164" l="1"/>
  <c r="G164"/>
  <c r="H149"/>
  <c r="G149"/>
  <c r="H136"/>
  <c r="G136"/>
  <c r="H135"/>
  <c r="G135"/>
  <c r="H127" l="1"/>
  <c r="G127"/>
  <c r="G37"/>
  <c r="H188" l="1"/>
  <c r="G188"/>
  <c r="H134" l="1"/>
  <c r="G134"/>
  <c r="H187" l="1"/>
  <c r="G187"/>
  <c r="H116" l="1"/>
  <c r="G28" l="1"/>
  <c r="H95" l="1"/>
  <c r="H28" s="1"/>
  <c r="H175" l="1"/>
  <c r="G175"/>
  <c r="H115" l="1"/>
  <c r="G115"/>
  <c r="G197" l="1"/>
  <c r="H197"/>
  <c r="G109"/>
  <c r="H109"/>
  <c r="G101"/>
  <c r="H101"/>
  <c r="H215" l="1"/>
  <c r="G215"/>
</calcChain>
</file>

<file path=xl/sharedStrings.xml><?xml version="1.0" encoding="utf-8"?>
<sst xmlns="http://schemas.openxmlformats.org/spreadsheetml/2006/main" count="1153" uniqueCount="356">
  <si>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</si>
  <si>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</si>
  <si>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</si>
  <si>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</si>
  <si>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</si>
  <si>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</si>
  <si>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</si>
  <si>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</si>
  <si>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</si>
  <si>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</si>
  <si>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</si>
  <si>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</si>
  <si>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</si>
  <si>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</si>
  <si>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</si>
  <si>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</si>
  <si>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</si>
  <si>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</si>
  <si>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</si>
  <si>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</si>
  <si>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</si>
  <si>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</si>
  <si>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</si>
  <si>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</si>
  <si>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</si>
  <si>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</si>
  <si>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</si>
  <si>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</si>
  <si>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</si>
  <si>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</si>
  <si>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</si>
  <si>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</si>
  <si>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</si>
  <si>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</si>
  <si>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</si>
  <si>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</si>
  <si>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</si>
  <si>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</si>
  <si>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</si>
  <si>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</si>
  <si>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</si>
  <si>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</si>
  <si>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</si>
  <si>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</si>
  <si>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</si>
  <si>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</si>
  <si>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</si>
  <si>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</si>
  <si>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</si>
  <si>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</si>
  <si>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</si>
  <si>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</si>
  <si>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</si>
  <si>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</si>
  <si>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</si>
  <si>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</si>
  <si>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</si>
  <si>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</si>
  <si>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</si>
  <si>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</si>
  <si>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</si>
  <si>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</si>
  <si>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</si>
  <si>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</si>
  <si>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</si>
  <si>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</si>
  <si>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</si>
  <si>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</si>
  <si>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</si>
  <si>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</si>
  <si>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</si>
  <si>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</si>
  <si>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</si>
  <si>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</si>
  <si>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</si>
  <si>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</si>
  <si>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</si>
  <si>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</si>
  <si>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</si>
  <si>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</si>
  <si>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</si>
  <si>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</si>
  <si>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</si>
  <si>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</si>
  <si>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</si>
  <si>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</si>
  <si>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</si>
  <si>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</si>
  <si>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</si>
  <si>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</si>
  <si>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</si>
  <si>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</si>
  <si>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</si>
  <si>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</si>
  <si>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</si>
  <si>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</si>
  <si>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</si>
  <si>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</si>
  <si>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</si>
  <si>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</si>
  <si>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</si>
  <si>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</si>
  <si>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</si>
  <si>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</si>
  <si>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</si>
  <si>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</si>
  <si>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</si>
  <si>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</si>
  <si>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</si>
  <si>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</si>
  <si>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</si>
  <si>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</si>
  <si>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</si>
  <si>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</si>
  <si>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</si>
  <si>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</si>
  <si>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</si>
  <si>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</si>
  <si>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</si>
  <si>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</si>
  <si>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</si>
  <si>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</si>
  <si>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</si>
  <si>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</si>
  <si>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</si>
  <si>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</si>
  <si>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</si>
  <si>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</si>
  <si>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</si>
  <si>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</si>
  <si>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</si>
  <si>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</si>
  <si>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</si>
  <si>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</si>
  <si>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</si>
  <si>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</si>
  <si>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</si>
  <si>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</si>
  <si>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</si>
  <si>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</si>
  <si>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</si>
  <si>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</si>
  <si>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</si>
  <si>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</si>
  <si>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</si>
  <si>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</si>
  <si>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</si>
  <si>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</si>
  <si>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</si>
  <si>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</si>
  <si>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</si>
  <si>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</si>
  <si>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</si>
  <si>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</si>
  <si>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</si>
  <si>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</si>
  <si>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</si>
  <si>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</si>
  <si>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</si>
  <si>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</si>
  <si>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</si>
  <si>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</si>
  <si>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</si>
  <si>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</si>
  <si>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</si>
  <si>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</si>
  <si>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</si>
  <si>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</si>
  <si>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</si>
  <si>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</si>
  <si>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</si>
  <si>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</si>
  <si>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</si>
  <si>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</si>
  <si>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</si>
  <si>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</si>
  <si>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</si>
  <si>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</si>
  <si>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</si>
  <si>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</si>
  <si>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</si>
  <si>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</si>
  <si>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</si>
  <si>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</si>
  <si>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</si>
  <si>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</si>
  <si>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</si>
  <si>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</si>
  <si>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</si>
  <si>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</si>
  <si>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</si>
  <si>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</si>
  <si>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</si>
  <si>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</si>
  <si>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</si>
  <si>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</si>
  <si>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</si>
  <si>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</si>
  <si>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</si>
  <si>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</si>
  <si>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</si>
  <si>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</si>
  <si>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</si>
  <si>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</si>
  <si>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</si>
  <si>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</si>
  <si>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</si>
  <si>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</si>
  <si>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</si>
  <si>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</si>
  <si>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</si>
  <si>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</si>
  <si>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</si>
  <si>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</si>
  <si>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</si>
  <si>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</si>
  <si>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</si>
  <si>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</si>
  <si>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</si>
  <si>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</si>
  <si>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</si>
  <si>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</si>
  <si>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</si>
  <si>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</si>
  <si>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</si>
  <si>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</si>
  <si>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</si>
  <si>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</si>
  <si>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</si>
  <si>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</si>
  <si>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</si>
  <si>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</si>
  <si>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</si>
  <si>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</si>
  <si>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</si>
  <si>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</si>
  <si>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</si>
  <si>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</si>
  <si>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</si>
  <si>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</si>
  <si>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</si>
  <si>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</si>
  <si>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</si>
  <si>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</si>
  <si>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</si>
  <si>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</si>
  <si>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</si>
  <si>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</si>
  <si>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</si>
  <si>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</si>
  <si>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</si>
  <si>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</si>
  <si>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</si>
  <si>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</si>
  <si>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</si>
  <si>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</si>
  <si>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</si>
  <si>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</si>
  <si>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</si>
  <si>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</si>
  <si>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</si>
  <si>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</si>
  <si>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</si>
  <si>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</si>
  <si>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</si>
  <si>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</si>
  <si>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</si>
  <si>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</si>
  <si>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</si>
  <si>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</si>
  <si>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</si>
  <si>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</si>
  <si>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</si>
  <si>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</si>
  <si>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</si>
  <si>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</si>
  <si>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</si>
  <si>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</si>
  <si>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</si>
  <si>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</si>
  <si>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</si>
  <si>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</si>
  <si>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</si>
  <si>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</si>
  <si>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</si>
  <si>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</si>
  <si>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</si>
  <si>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</si>
  <si>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</si>
  <si>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</si>
  <si>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</si>
  <si>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</si>
  <si>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</si>
  <si>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</si>
  <si>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</si>
  <si>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</si>
  <si>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</si>
  <si>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</si>
  <si>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</si>
  <si>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</si>
  <si>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</si>
  <si>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</si>
  <si>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</si>
  <si>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</si>
  <si>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</si>
  <si>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</si>
  <si>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</si>
  <si>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</si>
  <si>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</si>
  <si>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</si>
  <si>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</si>
  <si>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</si>
  <si>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</si>
  <si>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</si>
  <si>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</si>
  <si>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</si>
  <si>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</si>
  <si>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</si>
  <si>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</si>
  <si>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</si>
  <si>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</si>
  <si>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</si>
  <si>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</si>
  <si>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</si>
  <si>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</si>
  <si>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</si>
  <si>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</si>
  <si>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</si>
  <si>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</si>
  <si>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"Приложение № 9</t>
  </si>
  <si>
    <t>Приложение № 8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</si>
  <si>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</si>
  <si>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</si>
  <si>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</si>
  <si>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</si>
  <si>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</si>
  <si>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</si>
  <si>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</si>
  <si>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</si>
  <si>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</si>
  <si>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</si>
  <si>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</si>
  <si>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</si>
  <si>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</si>
  <si>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</si>
  <si>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</si>
  <si>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</si>
  <si>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</si>
  <si>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01 2 E1 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</si>
  <si>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</si>
  <si>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</si>
  <si>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</si>
  <si>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E4 52100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</si>
  <si>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</si>
  <si>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</si>
  <si>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24.09.2021 № 67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</si>
</sst>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6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>
      <c r="E1" s="54" t="s">
        <v>330</v>
      </c>
      <c r="F1" s="54"/>
      <c r="G1" s="54"/>
      <c r="H1" s="54"/>
    </row>
    <row r="2" spans="5:8">
      <c r="E2" s="54" t="s">
        <v>0</v>
      </c>
      <c r="F2" s="54"/>
      <c r="G2" s="54"/>
      <c r="H2" s="54"/>
    </row>
    <row r="3" spans="5:8">
      <c r="E3" s="54" t="s">
        <v>1</v>
      </c>
      <c r="F3" s="54"/>
      <c r="G3" s="54"/>
      <c r="H3" s="54"/>
    </row>
    <row r="4" spans="5:8">
      <c r="E4" s="54" t="s">
        <v>331</v>
      </c>
      <c r="F4" s="54"/>
      <c r="G4" s="54"/>
      <c r="H4" s="54"/>
    </row>
    <row r="5" spans="5:8">
      <c r="E5" s="54" t="s">
        <v>332</v>
      </c>
      <c r="F5" s="54"/>
      <c r="G5" s="54"/>
      <c r="H5" s="54"/>
    </row>
    <row r="6" spans="5:8">
      <c r="E6" s="54" t="s">
        <v>1</v>
      </c>
      <c r="F6" s="54"/>
      <c r="G6" s="54"/>
      <c r="H6" s="54"/>
    </row>
    <row r="7" spans="5:8">
      <c r="E7" s="54" t="s">
        <v>333</v>
      </c>
      <c r="F7" s="54"/>
      <c r="G7" s="54"/>
      <c r="H7" s="54"/>
    </row>
    <row r="8" spans="5:8">
      <c r="E8" s="54" t="s">
        <v>334</v>
      </c>
      <c r="F8" s="54"/>
      <c r="G8" s="54"/>
      <c r="H8" s="54"/>
    </row>
    <row r="9" spans="5:8">
      <c r="E9" s="54" t="s">
        <v>299</v>
      </c>
      <c r="F9" s="54"/>
      <c r="G9" s="54"/>
      <c r="H9" s="54"/>
    </row>
    <row r="10" spans="5:8">
      <c r="E10" s="54" t="s">
        <v>335</v>
      </c>
      <c r="F10" s="54"/>
      <c r="G10" s="54"/>
      <c r="H10" s="54"/>
    </row>
    <row r="11" spans="5:8">
      <c r="E11" s="54" t="s">
        <v>355</v>
      </c>
      <c r="F11" s="54"/>
      <c r="G11" s="54"/>
      <c r="H11" s="54"/>
    </row>
    <row r="13" spans="5:8">
      <c r="E13" s="44" t="s">
        <v>329</v>
      </c>
      <c r="F13" s="44"/>
      <c r="G13" s="44"/>
      <c r="H13" s="44"/>
    </row>
    <row r="14" spans="5:8">
      <c r="E14" s="44" t="s">
        <v>0</v>
      </c>
      <c r="F14" s="44"/>
      <c r="G14" s="44"/>
      <c r="H14" s="44"/>
    </row>
    <row r="15" spans="5:8">
      <c r="E15" s="44" t="s">
        <v>1</v>
      </c>
      <c r="F15" s="44"/>
      <c r="G15" s="44"/>
      <c r="H15" s="44"/>
    </row>
    <row r="16" spans="5:8">
      <c r="E16" s="44" t="s">
        <v>2</v>
      </c>
      <c r="F16" s="44"/>
      <c r="G16" s="44"/>
      <c r="H16" s="44"/>
    </row>
    <row r="17" spans="1:8">
      <c r="E17" s="44" t="s">
        <v>1</v>
      </c>
      <c r="F17" s="44"/>
      <c r="G17" s="44"/>
      <c r="H17" s="44"/>
    </row>
    <row r="18" spans="1:8">
      <c r="E18" s="44" t="s">
        <v>299</v>
      </c>
      <c r="F18" s="44"/>
      <c r="G18" s="44"/>
      <c r="H18" s="44"/>
    </row>
    <row r="19" spans="1:8">
      <c r="E19" s="44" t="s">
        <v>300</v>
      </c>
      <c r="F19" s="44"/>
      <c r="G19" s="44"/>
      <c r="H19" s="44"/>
    </row>
    <row r="20" spans="1:8" ht="18.75" customHeight="1">
      <c r="E20" s="48" t="s">
        <v>328</v>
      </c>
      <c r="F20" s="49"/>
      <c r="G20" s="49"/>
      <c r="H20" s="49"/>
    </row>
    <row r="22" spans="1:8" s="7" customFormat="1" ht="23.25" customHeight="1">
      <c r="A22" s="53" t="s">
        <v>301</v>
      </c>
      <c r="B22" s="53"/>
      <c r="C22" s="53"/>
      <c r="D22" s="53"/>
      <c r="E22" s="53"/>
      <c r="F22" s="53"/>
      <c r="G22" s="53"/>
      <c r="H22" s="53"/>
    </row>
    <row r="23" spans="1:8" ht="15.75" customHeight="1">
      <c r="A23" s="45"/>
      <c r="B23" s="45"/>
      <c r="C23" s="45"/>
      <c r="D23" s="45"/>
      <c r="E23" s="45"/>
      <c r="F23" s="45"/>
    </row>
    <row r="24" spans="1:8" ht="18.75" customHeight="1">
      <c r="A24" s="46" t="s">
        <v>3</v>
      </c>
      <c r="B24" s="47" t="s">
        <v>276</v>
      </c>
      <c r="C24" s="47" t="s">
        <v>4</v>
      </c>
      <c r="D24" s="47" t="s">
        <v>5</v>
      </c>
      <c r="E24" s="46" t="s">
        <v>6</v>
      </c>
      <c r="F24" s="47" t="s">
        <v>7</v>
      </c>
      <c r="G24" s="50" t="s">
        <v>284</v>
      </c>
      <c r="H24" s="50" t="s">
        <v>322</v>
      </c>
    </row>
    <row r="25" spans="1:8" ht="69" customHeight="1">
      <c r="A25" s="46"/>
      <c r="B25" s="47"/>
      <c r="C25" s="47"/>
      <c r="D25" s="47"/>
      <c r="E25" s="46"/>
      <c r="F25" s="47"/>
      <c r="G25" s="51"/>
      <c r="H25" s="51"/>
    </row>
    <row r="26" spans="1:8" ht="33" customHeight="1">
      <c r="A26" s="46"/>
      <c r="B26" s="47"/>
      <c r="C26" s="47"/>
      <c r="D26" s="47"/>
      <c r="E26" s="46"/>
      <c r="F26" s="47"/>
      <c r="G26" s="52"/>
      <c r="H26" s="52"/>
    </row>
    <row r="27" spans="1:8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>
      <c r="A28" s="10" t="s">
        <v>246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SUM(G29:G100)</f>
        <v>48247018.660000004</v>
      </c>
      <c r="H28" s="12">
        <f>SUM(H29:H100)</f>
        <v>48097619.300000004</v>
      </c>
    </row>
    <row r="29" spans="1:8" s="7" customFormat="1" ht="108" customHeight="1">
      <c r="A29" s="21" t="s">
        <v>122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v>1083311.29</v>
      </c>
      <c r="H29" s="13">
        <v>1083311.29</v>
      </c>
    </row>
    <row r="30" spans="1:8" ht="142.5" customHeight="1">
      <c r="A30" s="21" t="s">
        <v>123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v>20442481.050000001</v>
      </c>
      <c r="H30" s="13">
        <v>20442481.050000001</v>
      </c>
    </row>
    <row r="31" spans="1:8" ht="106.5" customHeight="1">
      <c r="A31" s="21" t="s">
        <v>124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160000</v>
      </c>
      <c r="H32" s="13">
        <v>160000</v>
      </c>
    </row>
    <row r="33" spans="1:8" ht="131.25">
      <c r="A33" s="31" t="s">
        <v>199</v>
      </c>
      <c r="B33" s="14" t="s">
        <v>14</v>
      </c>
      <c r="C33" s="14" t="s">
        <v>18</v>
      </c>
      <c r="D33" s="14" t="s">
        <v>22</v>
      </c>
      <c r="E33" s="17" t="s">
        <v>200</v>
      </c>
      <c r="F33" s="14" t="s">
        <v>21</v>
      </c>
      <c r="G33" s="19">
        <v>391181.08</v>
      </c>
      <c r="H33" s="19">
        <v>391181.08</v>
      </c>
    </row>
    <row r="34" spans="1:8" ht="93" customHeight="1">
      <c r="A34" s="21" t="s">
        <v>201</v>
      </c>
      <c r="B34" s="14" t="s">
        <v>14</v>
      </c>
      <c r="C34" s="14" t="s">
        <v>18</v>
      </c>
      <c r="D34" s="14" t="s">
        <v>22</v>
      </c>
      <c r="E34" s="17" t="s">
        <v>200</v>
      </c>
      <c r="F34" s="14" t="s">
        <v>24</v>
      </c>
      <c r="G34" s="19">
        <v>17252.919999999998</v>
      </c>
      <c r="H34" s="19">
        <v>17252.919999999998</v>
      </c>
    </row>
    <row r="35" spans="1:8" ht="93" customHeight="1">
      <c r="A35" s="30" t="s">
        <v>237</v>
      </c>
      <c r="B35" s="14" t="s">
        <v>230</v>
      </c>
      <c r="C35" s="14" t="s">
        <v>18</v>
      </c>
      <c r="D35" s="14" t="s">
        <v>22</v>
      </c>
      <c r="E35" s="17" t="s">
        <v>231</v>
      </c>
      <c r="F35" s="14" t="s">
        <v>24</v>
      </c>
      <c r="G35" s="13">
        <v>1000</v>
      </c>
      <c r="H35" s="13">
        <v>1000</v>
      </c>
    </row>
    <row r="36" spans="1:8" ht="93" customHeight="1">
      <c r="A36" s="30" t="s">
        <v>238</v>
      </c>
      <c r="B36" s="14" t="s">
        <v>14</v>
      </c>
      <c r="C36" s="14" t="s">
        <v>18</v>
      </c>
      <c r="D36" s="14" t="s">
        <v>22</v>
      </c>
      <c r="E36" s="17" t="s">
        <v>232</v>
      </c>
      <c r="F36" s="14" t="s">
        <v>24</v>
      </c>
      <c r="G36" s="13">
        <v>56000</v>
      </c>
      <c r="H36" s="13">
        <v>56000</v>
      </c>
    </row>
    <row r="37" spans="1:8" ht="99.75" customHeight="1">
      <c r="A37" s="21" t="s">
        <v>345</v>
      </c>
      <c r="B37" s="14" t="s">
        <v>14</v>
      </c>
      <c r="C37" s="14" t="s">
        <v>18</v>
      </c>
      <c r="D37" s="14" t="s">
        <v>27</v>
      </c>
      <c r="E37" s="17" t="s">
        <v>234</v>
      </c>
      <c r="F37" s="14" t="s">
        <v>24</v>
      </c>
      <c r="G37" s="19">
        <f>48697.49-24272.17</f>
        <v>24425.32</v>
      </c>
      <c r="H37" s="19">
        <v>5079.62</v>
      </c>
    </row>
    <row r="38" spans="1:8" ht="51.75" customHeight="1">
      <c r="A38" s="30" t="s">
        <v>125</v>
      </c>
      <c r="B38" s="14" t="s">
        <v>14</v>
      </c>
      <c r="C38" s="14" t="s">
        <v>18</v>
      </c>
      <c r="D38" s="14" t="s">
        <v>28</v>
      </c>
      <c r="E38" s="17" t="s">
        <v>126</v>
      </c>
      <c r="F38" s="14" t="s">
        <v>26</v>
      </c>
      <c r="G38" s="13">
        <v>110000</v>
      </c>
      <c r="H38" s="13">
        <v>110000</v>
      </c>
    </row>
    <row r="39" spans="1:8" ht="65.25" customHeight="1">
      <c r="A39" s="30" t="s">
        <v>127</v>
      </c>
      <c r="B39" s="14" t="s">
        <v>14</v>
      </c>
      <c r="C39" s="14" t="s">
        <v>18</v>
      </c>
      <c r="D39" s="14" t="s">
        <v>29</v>
      </c>
      <c r="E39" s="17" t="s">
        <v>128</v>
      </c>
      <c r="F39" s="14" t="s">
        <v>24</v>
      </c>
      <c r="G39" s="13">
        <v>133000</v>
      </c>
      <c r="H39" s="13">
        <v>133000</v>
      </c>
    </row>
    <row r="40" spans="1:8" ht="65.25" customHeight="1">
      <c r="A40" s="30" t="s">
        <v>289</v>
      </c>
      <c r="B40" s="14" t="s">
        <v>14</v>
      </c>
      <c r="C40" s="14" t="s">
        <v>18</v>
      </c>
      <c r="D40" s="14" t="s">
        <v>29</v>
      </c>
      <c r="E40" s="17" t="s">
        <v>128</v>
      </c>
      <c r="F40" s="14" t="s">
        <v>33</v>
      </c>
      <c r="G40" s="13">
        <v>32000</v>
      </c>
      <c r="H40" s="13">
        <v>32000</v>
      </c>
    </row>
    <row r="41" spans="1:8" ht="102.75" customHeight="1">
      <c r="A41" s="21" t="s">
        <v>132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3">
        <v>150000</v>
      </c>
      <c r="H41" s="13">
        <v>150000</v>
      </c>
    </row>
    <row r="42" spans="1:8" ht="143.25" customHeight="1">
      <c r="A42" s="21" t="s">
        <v>216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>
      <c r="A43" s="21" t="s">
        <v>197</v>
      </c>
      <c r="B43" s="14" t="s">
        <v>14</v>
      </c>
      <c r="C43" s="14" t="s">
        <v>18</v>
      </c>
      <c r="D43" s="14" t="s">
        <v>29</v>
      </c>
      <c r="E43" s="17" t="s">
        <v>198</v>
      </c>
      <c r="F43" s="14" t="s">
        <v>24</v>
      </c>
      <c r="G43" s="19">
        <v>11125.5</v>
      </c>
      <c r="H43" s="19">
        <v>11125.5</v>
      </c>
    </row>
    <row r="44" spans="1:8" ht="85.5" customHeight="1">
      <c r="A44" s="30" t="s">
        <v>133</v>
      </c>
      <c r="B44" s="14" t="s">
        <v>14</v>
      </c>
      <c r="C44" s="14" t="s">
        <v>18</v>
      </c>
      <c r="D44" s="14" t="s">
        <v>29</v>
      </c>
      <c r="E44" s="17" t="s">
        <v>134</v>
      </c>
      <c r="F44" s="14" t="s">
        <v>24</v>
      </c>
      <c r="G44" s="13">
        <v>40450</v>
      </c>
      <c r="H44" s="13">
        <v>40450</v>
      </c>
    </row>
    <row r="45" spans="1:8" ht="107.25" customHeight="1">
      <c r="A45" s="30" t="s">
        <v>135</v>
      </c>
      <c r="B45" s="14" t="s">
        <v>14</v>
      </c>
      <c r="C45" s="14" t="s">
        <v>18</v>
      </c>
      <c r="D45" s="14" t="s">
        <v>29</v>
      </c>
      <c r="E45" s="17" t="s">
        <v>136</v>
      </c>
      <c r="F45" s="14" t="s">
        <v>24</v>
      </c>
      <c r="G45" s="13">
        <v>100000</v>
      </c>
      <c r="H45" s="13">
        <v>100000</v>
      </c>
    </row>
    <row r="46" spans="1:8" ht="85.5" customHeight="1">
      <c r="A46" s="30" t="s">
        <v>137</v>
      </c>
      <c r="B46" s="14" t="s">
        <v>14</v>
      </c>
      <c r="C46" s="14" t="s">
        <v>18</v>
      </c>
      <c r="D46" s="14" t="s">
        <v>29</v>
      </c>
      <c r="E46" s="17" t="s">
        <v>138</v>
      </c>
      <c r="F46" s="14" t="s">
        <v>24</v>
      </c>
      <c r="G46" s="13">
        <v>14954</v>
      </c>
      <c r="H46" s="13">
        <v>14954</v>
      </c>
    </row>
    <row r="47" spans="1:8" ht="75.75" customHeight="1">
      <c r="A47" s="30" t="s">
        <v>139</v>
      </c>
      <c r="B47" s="14" t="s">
        <v>14</v>
      </c>
      <c r="C47" s="14" t="s">
        <v>18</v>
      </c>
      <c r="D47" s="14" t="s">
        <v>29</v>
      </c>
      <c r="E47" s="17" t="s">
        <v>140</v>
      </c>
      <c r="F47" s="14" t="s">
        <v>24</v>
      </c>
      <c r="G47" s="13">
        <f>242732-186082.38</f>
        <v>56649.619999999995</v>
      </c>
      <c r="H47" s="13">
        <v>242732</v>
      </c>
    </row>
    <row r="48" spans="1:8" ht="66" customHeight="1">
      <c r="A48" s="30" t="s">
        <v>298</v>
      </c>
      <c r="B48" s="14" t="s">
        <v>14</v>
      </c>
      <c r="C48" s="14" t="s">
        <v>18</v>
      </c>
      <c r="D48" s="14" t="s">
        <v>29</v>
      </c>
      <c r="E48" s="17" t="s">
        <v>297</v>
      </c>
      <c r="F48" s="14" t="s">
        <v>24</v>
      </c>
      <c r="G48" s="13">
        <v>100000</v>
      </c>
      <c r="H48" s="13">
        <v>100000</v>
      </c>
    </row>
    <row r="49" spans="1:8" ht="145.5" customHeight="1">
      <c r="A49" s="32" t="s">
        <v>311</v>
      </c>
      <c r="B49" s="14" t="s">
        <v>14</v>
      </c>
      <c r="C49" s="14" t="s">
        <v>18</v>
      </c>
      <c r="D49" s="14" t="s">
        <v>29</v>
      </c>
      <c r="E49" s="17" t="s">
        <v>310</v>
      </c>
      <c r="F49" s="14" t="s">
        <v>21</v>
      </c>
      <c r="G49" s="13">
        <v>4428154.93</v>
      </c>
      <c r="H49" s="13">
        <v>4428154.93</v>
      </c>
    </row>
    <row r="50" spans="1:8" ht="108.75" customHeight="1">
      <c r="A50" s="32" t="s">
        <v>312</v>
      </c>
      <c r="B50" s="14" t="s">
        <v>14</v>
      </c>
      <c r="C50" s="14" t="s">
        <v>18</v>
      </c>
      <c r="D50" s="14" t="s">
        <v>29</v>
      </c>
      <c r="E50" s="17" t="s">
        <v>310</v>
      </c>
      <c r="F50" s="14" t="s">
        <v>24</v>
      </c>
      <c r="G50" s="13">
        <v>1119947.3400000001</v>
      </c>
      <c r="H50" s="13">
        <v>497028.34</v>
      </c>
    </row>
    <row r="51" spans="1:8" ht="87" customHeight="1">
      <c r="A51" s="31" t="s">
        <v>269</v>
      </c>
      <c r="B51" s="28" t="s">
        <v>14</v>
      </c>
      <c r="C51" s="28" t="s">
        <v>18</v>
      </c>
      <c r="D51" s="28" t="s">
        <v>29</v>
      </c>
      <c r="E51" s="27" t="s">
        <v>270</v>
      </c>
      <c r="F51" s="28" t="s">
        <v>24</v>
      </c>
      <c r="G51" s="13">
        <v>29400</v>
      </c>
      <c r="H51" s="13">
        <v>29400</v>
      </c>
    </row>
    <row r="52" spans="1:8" ht="87" customHeight="1">
      <c r="A52" s="31" t="s">
        <v>323</v>
      </c>
      <c r="B52" s="28" t="s">
        <v>14</v>
      </c>
      <c r="C52" s="28" t="s">
        <v>18</v>
      </c>
      <c r="D52" s="28" t="s">
        <v>29</v>
      </c>
      <c r="E52" s="27" t="s">
        <v>324</v>
      </c>
      <c r="F52" s="28" t="s">
        <v>24</v>
      </c>
      <c r="G52" s="13">
        <v>15000</v>
      </c>
      <c r="H52" s="13">
        <v>15000</v>
      </c>
    </row>
    <row r="53" spans="1:8" ht="86.25" customHeight="1">
      <c r="A53" s="30" t="s">
        <v>141</v>
      </c>
      <c r="B53" s="14" t="s">
        <v>14</v>
      </c>
      <c r="C53" s="14" t="s">
        <v>18</v>
      </c>
      <c r="D53" s="14" t="s">
        <v>29</v>
      </c>
      <c r="E53" s="17" t="s">
        <v>142</v>
      </c>
      <c r="F53" s="14" t="s">
        <v>24</v>
      </c>
      <c r="G53" s="13">
        <v>12000</v>
      </c>
      <c r="H53" s="13">
        <v>12000</v>
      </c>
    </row>
    <row r="54" spans="1:8" ht="107.25" customHeight="1">
      <c r="A54" s="30" t="s">
        <v>208</v>
      </c>
      <c r="B54" s="14" t="s">
        <v>14</v>
      </c>
      <c r="C54" s="14" t="s">
        <v>18</v>
      </c>
      <c r="D54" s="14" t="s">
        <v>29</v>
      </c>
      <c r="E54" s="17" t="s">
        <v>143</v>
      </c>
      <c r="F54" s="14" t="s">
        <v>24</v>
      </c>
      <c r="G54" s="13">
        <v>1500</v>
      </c>
      <c r="H54" s="13">
        <v>1500</v>
      </c>
    </row>
    <row r="55" spans="1:8" ht="90" customHeight="1">
      <c r="A55" s="30" t="s">
        <v>144</v>
      </c>
      <c r="B55" s="14" t="s">
        <v>14</v>
      </c>
      <c r="C55" s="14" t="s">
        <v>40</v>
      </c>
      <c r="D55" s="14" t="s">
        <v>36</v>
      </c>
      <c r="E55" s="17" t="s">
        <v>145</v>
      </c>
      <c r="F55" s="14" t="s">
        <v>24</v>
      </c>
      <c r="G55" s="13">
        <v>30000</v>
      </c>
      <c r="H55" s="13">
        <v>30000</v>
      </c>
    </row>
    <row r="56" spans="1:8" ht="127.5" customHeight="1">
      <c r="A56" s="30" t="s">
        <v>146</v>
      </c>
      <c r="B56" s="14" t="s">
        <v>14</v>
      </c>
      <c r="C56" s="14" t="s">
        <v>40</v>
      </c>
      <c r="D56" s="14" t="s">
        <v>36</v>
      </c>
      <c r="E56" s="17" t="s">
        <v>147</v>
      </c>
      <c r="F56" s="14" t="s">
        <v>24</v>
      </c>
      <c r="G56" s="13">
        <v>5000</v>
      </c>
      <c r="H56" s="13">
        <v>5000</v>
      </c>
    </row>
    <row r="57" spans="1:8" ht="89.25" customHeight="1">
      <c r="A57" s="30" t="s">
        <v>260</v>
      </c>
      <c r="B57" s="14" t="s">
        <v>14</v>
      </c>
      <c r="C57" s="14" t="s">
        <v>40</v>
      </c>
      <c r="D57" s="14" t="s">
        <v>36</v>
      </c>
      <c r="E57" s="17" t="s">
        <v>261</v>
      </c>
      <c r="F57" s="14" t="s">
        <v>24</v>
      </c>
      <c r="G57" s="13">
        <v>245000</v>
      </c>
      <c r="H57" s="13">
        <v>245000</v>
      </c>
    </row>
    <row r="58" spans="1:8" ht="93.75">
      <c r="A58" s="31" t="s">
        <v>275</v>
      </c>
      <c r="B58" s="14" t="s">
        <v>14</v>
      </c>
      <c r="C58" s="14" t="s">
        <v>40</v>
      </c>
      <c r="D58" s="14" t="s">
        <v>36</v>
      </c>
      <c r="E58" s="17" t="s">
        <v>236</v>
      </c>
      <c r="F58" s="14" t="s">
        <v>235</v>
      </c>
      <c r="G58" s="13">
        <v>100880.11</v>
      </c>
      <c r="H58" s="13">
        <v>100880.11</v>
      </c>
    </row>
    <row r="59" spans="1:8" ht="103.5" customHeight="1">
      <c r="A59" s="30" t="s">
        <v>148</v>
      </c>
      <c r="B59" s="14" t="s">
        <v>14</v>
      </c>
      <c r="C59" s="14" t="s">
        <v>22</v>
      </c>
      <c r="D59" s="14" t="s">
        <v>27</v>
      </c>
      <c r="E59" s="17" t="s">
        <v>39</v>
      </c>
      <c r="F59" s="14" t="s">
        <v>26</v>
      </c>
      <c r="G59" s="13">
        <v>45000</v>
      </c>
      <c r="H59" s="13">
        <v>45000</v>
      </c>
    </row>
    <row r="60" spans="1:8" ht="102.75" customHeight="1">
      <c r="A60" s="30" t="s">
        <v>149</v>
      </c>
      <c r="B60" s="14" t="s">
        <v>14</v>
      </c>
      <c r="C60" s="14" t="s">
        <v>22</v>
      </c>
      <c r="D60" s="14" t="s">
        <v>37</v>
      </c>
      <c r="E60" s="17" t="s">
        <v>38</v>
      </c>
      <c r="F60" s="14" t="s">
        <v>26</v>
      </c>
      <c r="G60" s="13">
        <v>45000</v>
      </c>
      <c r="H60" s="13">
        <v>45000</v>
      </c>
    </row>
    <row r="61" spans="1:8" ht="84.75" customHeight="1">
      <c r="A61" s="30" t="s">
        <v>150</v>
      </c>
      <c r="B61" s="14" t="s">
        <v>14</v>
      </c>
      <c r="C61" s="14" t="s">
        <v>22</v>
      </c>
      <c r="D61" s="14" t="s">
        <v>37</v>
      </c>
      <c r="E61" s="17" t="s">
        <v>151</v>
      </c>
      <c r="F61" s="14" t="s">
        <v>26</v>
      </c>
      <c r="G61" s="13">
        <v>20000</v>
      </c>
      <c r="H61" s="13">
        <v>20000</v>
      </c>
    </row>
    <row r="62" spans="1:8" ht="72" customHeight="1">
      <c r="A62" s="30" t="s">
        <v>152</v>
      </c>
      <c r="B62" s="14" t="s">
        <v>14</v>
      </c>
      <c r="C62" s="14" t="s">
        <v>22</v>
      </c>
      <c r="D62" s="14" t="s">
        <v>37</v>
      </c>
      <c r="E62" s="17" t="s">
        <v>153</v>
      </c>
      <c r="F62" s="14" t="s">
        <v>26</v>
      </c>
      <c r="G62" s="13">
        <v>25000</v>
      </c>
      <c r="H62" s="13">
        <v>25000</v>
      </c>
    </row>
    <row r="63" spans="1:8" ht="75">
      <c r="A63" s="21" t="s">
        <v>41</v>
      </c>
      <c r="B63" s="14" t="s">
        <v>14</v>
      </c>
      <c r="C63" s="14" t="s">
        <v>42</v>
      </c>
      <c r="D63" s="14" t="s">
        <v>40</v>
      </c>
      <c r="E63" s="16" t="s">
        <v>43</v>
      </c>
      <c r="F63" s="14" t="s">
        <v>33</v>
      </c>
      <c r="G63" s="13">
        <v>3456821</v>
      </c>
      <c r="H63" s="13">
        <v>3456821</v>
      </c>
    </row>
    <row r="64" spans="1:8" ht="75">
      <c r="A64" s="30" t="s">
        <v>192</v>
      </c>
      <c r="B64" s="14" t="s">
        <v>14</v>
      </c>
      <c r="C64" s="14" t="s">
        <v>42</v>
      </c>
      <c r="D64" s="14" t="s">
        <v>40</v>
      </c>
      <c r="E64" s="17" t="s">
        <v>190</v>
      </c>
      <c r="F64" s="14" t="s">
        <v>33</v>
      </c>
      <c r="G64" s="13">
        <f>140000-140000</f>
        <v>0</v>
      </c>
      <c r="H64" s="13">
        <v>140000</v>
      </c>
    </row>
    <row r="65" spans="1:8" ht="72" customHeight="1">
      <c r="A65" s="30" t="s">
        <v>154</v>
      </c>
      <c r="B65" s="14" t="s">
        <v>14</v>
      </c>
      <c r="C65" s="14" t="s">
        <v>42</v>
      </c>
      <c r="D65" s="14" t="s">
        <v>40</v>
      </c>
      <c r="E65" s="17" t="s">
        <v>155</v>
      </c>
      <c r="F65" s="14" t="s">
        <v>33</v>
      </c>
      <c r="G65" s="13">
        <v>6000</v>
      </c>
      <c r="H65" s="13">
        <v>6000</v>
      </c>
    </row>
    <row r="66" spans="1:8" ht="78" customHeight="1">
      <c r="A66" s="21" t="s">
        <v>106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>
      <c r="A67" s="31" t="s">
        <v>278</v>
      </c>
      <c r="B67" s="28" t="s">
        <v>14</v>
      </c>
      <c r="C67" s="28" t="s">
        <v>42</v>
      </c>
      <c r="D67" s="28" t="s">
        <v>40</v>
      </c>
      <c r="E67" s="27" t="s">
        <v>270</v>
      </c>
      <c r="F67" s="28" t="s">
        <v>33</v>
      </c>
      <c r="G67" s="13">
        <v>10000</v>
      </c>
      <c r="H67" s="13">
        <v>10000</v>
      </c>
    </row>
    <row r="68" spans="1:8" ht="78" customHeight="1">
      <c r="A68" s="30" t="s">
        <v>239</v>
      </c>
      <c r="B68" s="14" t="s">
        <v>14</v>
      </c>
      <c r="C68" s="14" t="s">
        <v>42</v>
      </c>
      <c r="D68" s="14" t="s">
        <v>40</v>
      </c>
      <c r="E68" s="17" t="s">
        <v>232</v>
      </c>
      <c r="F68" s="14" t="s">
        <v>33</v>
      </c>
      <c r="G68" s="13">
        <v>18000</v>
      </c>
      <c r="H68" s="13">
        <v>18000</v>
      </c>
    </row>
    <row r="69" spans="1:8" ht="105.75" customHeight="1">
      <c r="A69" s="21" t="s">
        <v>156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>
      <c r="A70" s="33" t="s">
        <v>107</v>
      </c>
      <c r="B70" s="14" t="s">
        <v>14</v>
      </c>
      <c r="C70" s="14" t="s">
        <v>42</v>
      </c>
      <c r="D70" s="14" t="s">
        <v>27</v>
      </c>
      <c r="E70" s="17" t="s">
        <v>93</v>
      </c>
      <c r="F70" s="14" t="s">
        <v>24</v>
      </c>
      <c r="G70" s="13">
        <v>30000</v>
      </c>
      <c r="H70" s="13">
        <v>30000</v>
      </c>
    </row>
    <row r="71" spans="1:8" ht="87" customHeight="1">
      <c r="A71" s="21" t="s">
        <v>157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67.5" customHeight="1">
      <c r="A72" s="30" t="s">
        <v>158</v>
      </c>
      <c r="B72" s="14" t="s">
        <v>14</v>
      </c>
      <c r="C72" s="14" t="s">
        <v>42</v>
      </c>
      <c r="D72" s="14" t="s">
        <v>27</v>
      </c>
      <c r="E72" s="17" t="s">
        <v>159</v>
      </c>
      <c r="F72" s="14" t="s">
        <v>24</v>
      </c>
      <c r="G72" s="13">
        <v>9200</v>
      </c>
      <c r="H72" s="13">
        <v>9200</v>
      </c>
    </row>
    <row r="73" spans="1:8" ht="108" customHeight="1">
      <c r="A73" s="21" t="s">
        <v>160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24</v>
      </c>
      <c r="G73" s="13">
        <v>8000</v>
      </c>
      <c r="H73" s="13">
        <v>8000</v>
      </c>
    </row>
    <row r="74" spans="1:8" ht="108" customHeight="1">
      <c r="A74" s="21" t="s">
        <v>218</v>
      </c>
      <c r="B74" s="14" t="s">
        <v>14</v>
      </c>
      <c r="C74" s="14" t="s">
        <v>42</v>
      </c>
      <c r="D74" s="14" t="s">
        <v>42</v>
      </c>
      <c r="E74" s="17" t="s">
        <v>46</v>
      </c>
      <c r="F74" s="14" t="s">
        <v>33</v>
      </c>
      <c r="G74" s="13">
        <v>22000</v>
      </c>
      <c r="H74" s="13">
        <v>22000</v>
      </c>
    </row>
    <row r="75" spans="1:8" ht="93.75">
      <c r="A75" s="21" t="s">
        <v>95</v>
      </c>
      <c r="B75" s="14" t="s">
        <v>14</v>
      </c>
      <c r="C75" s="14" t="s">
        <v>42</v>
      </c>
      <c r="D75" s="14" t="s">
        <v>42</v>
      </c>
      <c r="E75" s="17" t="s">
        <v>161</v>
      </c>
      <c r="F75" s="14" t="s">
        <v>24</v>
      </c>
      <c r="G75" s="13">
        <v>4300</v>
      </c>
      <c r="H75" s="13">
        <v>4300</v>
      </c>
    </row>
    <row r="76" spans="1:8" ht="87" customHeight="1">
      <c r="A76" s="21" t="s">
        <v>175</v>
      </c>
      <c r="B76" s="14" t="s">
        <v>14</v>
      </c>
      <c r="C76" s="14" t="s">
        <v>42</v>
      </c>
      <c r="D76" s="14" t="s">
        <v>42</v>
      </c>
      <c r="E76" s="17" t="s">
        <v>176</v>
      </c>
      <c r="F76" s="14" t="s">
        <v>24</v>
      </c>
      <c r="G76" s="13">
        <f>204800-200000</f>
        <v>4800</v>
      </c>
      <c r="H76" s="13">
        <v>204800</v>
      </c>
    </row>
    <row r="77" spans="1:8" ht="69" customHeight="1">
      <c r="A77" s="30" t="s">
        <v>162</v>
      </c>
      <c r="B77" s="14" t="s">
        <v>14</v>
      </c>
      <c r="C77" s="14" t="s">
        <v>42</v>
      </c>
      <c r="D77" s="14" t="s">
        <v>42</v>
      </c>
      <c r="E77" s="17" t="s">
        <v>163</v>
      </c>
      <c r="F77" s="14" t="s">
        <v>24</v>
      </c>
      <c r="G77" s="13">
        <v>10000</v>
      </c>
      <c r="H77" s="13">
        <v>10000</v>
      </c>
    </row>
    <row r="78" spans="1:8" ht="68.25" customHeight="1">
      <c r="A78" s="30" t="s">
        <v>164</v>
      </c>
      <c r="B78" s="14" t="s">
        <v>14</v>
      </c>
      <c r="C78" s="14" t="s">
        <v>42</v>
      </c>
      <c r="D78" s="14" t="s">
        <v>42</v>
      </c>
      <c r="E78" s="17" t="s">
        <v>165</v>
      </c>
      <c r="F78" s="14" t="s">
        <v>24</v>
      </c>
      <c r="G78" s="13">
        <v>10000</v>
      </c>
      <c r="H78" s="13">
        <v>10000</v>
      </c>
    </row>
    <row r="79" spans="1:8" ht="70.5" customHeight="1">
      <c r="A79" s="30" t="s">
        <v>166</v>
      </c>
      <c r="B79" s="14" t="s">
        <v>14</v>
      </c>
      <c r="C79" s="14" t="s">
        <v>42</v>
      </c>
      <c r="D79" s="14" t="s">
        <v>42</v>
      </c>
      <c r="E79" s="17" t="s">
        <v>167</v>
      </c>
      <c r="F79" s="14" t="s">
        <v>24</v>
      </c>
      <c r="G79" s="13">
        <f>121000-54661.75</f>
        <v>66338.25</v>
      </c>
      <c r="H79" s="13">
        <v>121000</v>
      </c>
    </row>
    <row r="80" spans="1:8" ht="54.75" customHeight="1">
      <c r="A80" s="30" t="s">
        <v>217</v>
      </c>
      <c r="B80" s="14" t="s">
        <v>14</v>
      </c>
      <c r="C80" s="14" t="s">
        <v>42</v>
      </c>
      <c r="D80" s="14" t="s">
        <v>42</v>
      </c>
      <c r="E80" s="17" t="s">
        <v>167</v>
      </c>
      <c r="F80" s="14" t="s">
        <v>26</v>
      </c>
      <c r="G80" s="13">
        <v>20000</v>
      </c>
      <c r="H80" s="13">
        <v>20000</v>
      </c>
    </row>
    <row r="81" spans="1:8" ht="90" customHeight="1">
      <c r="A81" s="21" t="s">
        <v>96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>
      <c r="A82" s="31" t="s">
        <v>274</v>
      </c>
      <c r="B82" s="14" t="s">
        <v>14</v>
      </c>
      <c r="C82" s="14" t="s">
        <v>42</v>
      </c>
      <c r="D82" s="14" t="s">
        <v>42</v>
      </c>
      <c r="E82" s="16" t="s">
        <v>273</v>
      </c>
      <c r="F82" s="14" t="s">
        <v>24</v>
      </c>
      <c r="G82" s="13">
        <v>5000</v>
      </c>
      <c r="H82" s="13">
        <v>5000</v>
      </c>
    </row>
    <row r="83" spans="1:8" ht="123.75" customHeight="1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v>9811344.7100000009</v>
      </c>
      <c r="H83" s="13">
        <v>9811344.7100000009</v>
      </c>
    </row>
    <row r="84" spans="1:8" ht="75">
      <c r="A84" s="21" t="s">
        <v>97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v>436737.12</v>
      </c>
      <c r="H86" s="13">
        <v>436737.12</v>
      </c>
    </row>
    <row r="87" spans="1:8" ht="86.25" customHeight="1">
      <c r="A87" s="21" t="s">
        <v>98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433933.88</v>
      </c>
      <c r="H87" s="13">
        <v>433933.88</v>
      </c>
    </row>
    <row r="88" spans="1:8" ht="112.5" customHeight="1">
      <c r="A88" s="21" t="s">
        <v>247</v>
      </c>
      <c r="B88" s="14" t="s">
        <v>14</v>
      </c>
      <c r="C88" s="14" t="s">
        <v>35</v>
      </c>
      <c r="D88" s="14" t="s">
        <v>18</v>
      </c>
      <c r="E88" s="17" t="s">
        <v>53</v>
      </c>
      <c r="F88" s="14" t="s">
        <v>24</v>
      </c>
      <c r="G88" s="13">
        <v>220000</v>
      </c>
      <c r="H88" s="13">
        <v>220000</v>
      </c>
    </row>
    <row r="89" spans="1:8" ht="63.75" customHeight="1">
      <c r="A89" s="21" t="s">
        <v>193</v>
      </c>
      <c r="B89" s="14" t="s">
        <v>14</v>
      </c>
      <c r="C89" s="14" t="s">
        <v>35</v>
      </c>
      <c r="D89" s="14" t="s">
        <v>18</v>
      </c>
      <c r="E89" s="17" t="s">
        <v>188</v>
      </c>
      <c r="F89" s="14" t="s">
        <v>24</v>
      </c>
      <c r="G89" s="13">
        <v>50000</v>
      </c>
      <c r="H89" s="13">
        <v>50000</v>
      </c>
    </row>
    <row r="90" spans="1:8" ht="56.25">
      <c r="A90" s="21" t="s">
        <v>99</v>
      </c>
      <c r="B90" s="14" t="s">
        <v>14</v>
      </c>
      <c r="C90" s="14" t="s">
        <v>35</v>
      </c>
      <c r="D90" s="14" t="s">
        <v>18</v>
      </c>
      <c r="E90" s="16" t="s">
        <v>54</v>
      </c>
      <c r="F90" s="14" t="s">
        <v>24</v>
      </c>
      <c r="G90" s="13">
        <v>50000</v>
      </c>
      <c r="H90" s="13">
        <v>50000</v>
      </c>
    </row>
    <row r="91" spans="1:8" ht="68.25" customHeight="1">
      <c r="A91" s="21" t="s">
        <v>194</v>
      </c>
      <c r="B91" s="14" t="s">
        <v>14</v>
      </c>
      <c r="C91" s="14" t="s">
        <v>35</v>
      </c>
      <c r="D91" s="14" t="s">
        <v>18</v>
      </c>
      <c r="E91" s="17" t="s">
        <v>189</v>
      </c>
      <c r="F91" s="14" t="s">
        <v>24</v>
      </c>
      <c r="G91" s="13">
        <v>200000</v>
      </c>
      <c r="H91" s="13">
        <v>200000</v>
      </c>
    </row>
    <row r="92" spans="1:8" ht="76.5" customHeight="1">
      <c r="A92" s="30" t="s">
        <v>129</v>
      </c>
      <c r="B92" s="14" t="s">
        <v>14</v>
      </c>
      <c r="C92" s="14" t="s">
        <v>35</v>
      </c>
      <c r="D92" s="14" t="s">
        <v>18</v>
      </c>
      <c r="E92" s="17" t="s">
        <v>130</v>
      </c>
      <c r="F92" s="14" t="s">
        <v>33</v>
      </c>
      <c r="G92" s="13">
        <v>5000</v>
      </c>
      <c r="H92" s="13">
        <v>5000</v>
      </c>
    </row>
    <row r="93" spans="1:8" ht="76.5" customHeight="1">
      <c r="A93" s="30" t="s">
        <v>108</v>
      </c>
      <c r="B93" s="14" t="s">
        <v>14</v>
      </c>
      <c r="C93" s="14" t="s">
        <v>35</v>
      </c>
      <c r="D93" s="14" t="s">
        <v>18</v>
      </c>
      <c r="E93" s="17" t="s">
        <v>131</v>
      </c>
      <c r="F93" s="14" t="s">
        <v>33</v>
      </c>
      <c r="G93" s="13">
        <v>5000</v>
      </c>
      <c r="H93" s="13">
        <v>5000</v>
      </c>
    </row>
    <row r="94" spans="1:8" ht="68.25" customHeight="1">
      <c r="A94" s="21" t="s">
        <v>100</v>
      </c>
      <c r="B94" s="14" t="s">
        <v>14</v>
      </c>
      <c r="C94" s="14" t="s">
        <v>35</v>
      </c>
      <c r="D94" s="14" t="s">
        <v>18</v>
      </c>
      <c r="E94" s="17" t="s">
        <v>55</v>
      </c>
      <c r="F94" s="14" t="s">
        <v>24</v>
      </c>
      <c r="G94" s="13">
        <v>10000</v>
      </c>
      <c r="H94" s="13">
        <v>10000</v>
      </c>
    </row>
    <row r="95" spans="1:8" ht="68.25" customHeight="1">
      <c r="A95" s="21" t="s">
        <v>240</v>
      </c>
      <c r="B95" s="14" t="s">
        <v>14</v>
      </c>
      <c r="C95" s="14" t="s">
        <v>56</v>
      </c>
      <c r="D95" s="14" t="s">
        <v>18</v>
      </c>
      <c r="E95" s="17" t="s">
        <v>233</v>
      </c>
      <c r="F95" s="14" t="s">
        <v>57</v>
      </c>
      <c r="G95" s="13">
        <v>60777.04</v>
      </c>
      <c r="H95" s="13">
        <f>340173.03-340173.03</f>
        <v>0</v>
      </c>
    </row>
    <row r="96" spans="1:8" ht="69" customHeight="1">
      <c r="A96" s="21" t="s">
        <v>248</v>
      </c>
      <c r="B96" s="14" t="s">
        <v>14</v>
      </c>
      <c r="C96" s="14" t="s">
        <v>56</v>
      </c>
      <c r="D96" s="14" t="s">
        <v>40</v>
      </c>
      <c r="E96" s="17" t="s">
        <v>313</v>
      </c>
      <c r="F96" s="14" t="s">
        <v>57</v>
      </c>
      <c r="G96" s="13">
        <v>254661.75</v>
      </c>
      <c r="H96" s="13">
        <v>0</v>
      </c>
    </row>
    <row r="97" spans="1:8" ht="132" customHeight="1">
      <c r="A97" s="30" t="s">
        <v>249</v>
      </c>
      <c r="B97" s="14" t="s">
        <v>14</v>
      </c>
      <c r="C97" s="14" t="s">
        <v>56</v>
      </c>
      <c r="D97" s="14" t="s">
        <v>40</v>
      </c>
      <c r="E97" s="17" t="s">
        <v>314</v>
      </c>
      <c r="F97" s="14" t="s">
        <v>57</v>
      </c>
      <c r="G97" s="13">
        <v>37260</v>
      </c>
      <c r="H97" s="13">
        <v>37260</v>
      </c>
    </row>
    <row r="98" spans="1:8" ht="87" customHeight="1">
      <c r="A98" s="31" t="s">
        <v>211</v>
      </c>
      <c r="B98" s="14" t="s">
        <v>14</v>
      </c>
      <c r="C98" s="14" t="s">
        <v>28</v>
      </c>
      <c r="D98" s="14" t="s">
        <v>19</v>
      </c>
      <c r="E98" s="17" t="s">
        <v>168</v>
      </c>
      <c r="F98" s="14" t="s">
        <v>24</v>
      </c>
      <c r="G98" s="13">
        <f>190300-190300</f>
        <v>0</v>
      </c>
      <c r="H98" s="13">
        <v>190300</v>
      </c>
    </row>
    <row r="99" spans="1:8" ht="63" customHeight="1">
      <c r="A99" s="31" t="s">
        <v>290</v>
      </c>
      <c r="B99" s="14" t="s">
        <v>14</v>
      </c>
      <c r="C99" s="14" t="s">
        <v>28</v>
      </c>
      <c r="D99" s="14" t="s">
        <v>19</v>
      </c>
      <c r="E99" s="17" t="s">
        <v>168</v>
      </c>
      <c r="F99" s="14" t="s">
        <v>26</v>
      </c>
      <c r="G99" s="13">
        <f>50000-37260</f>
        <v>12740</v>
      </c>
      <c r="H99" s="13">
        <v>50000</v>
      </c>
    </row>
    <row r="100" spans="1:8" ht="121.5" customHeight="1">
      <c r="A100" s="32" t="s">
        <v>316</v>
      </c>
      <c r="B100" s="14" t="s">
        <v>14</v>
      </c>
      <c r="C100" s="14" t="s">
        <v>28</v>
      </c>
      <c r="D100" s="14" t="s">
        <v>19</v>
      </c>
      <c r="E100" s="17" t="s">
        <v>315</v>
      </c>
      <c r="F100" s="14" t="s">
        <v>21</v>
      </c>
      <c r="G100" s="13">
        <v>1888003.77</v>
      </c>
      <c r="H100" s="13">
        <v>1888003.77</v>
      </c>
    </row>
    <row r="101" spans="1:8" s="7" customFormat="1" ht="36" customHeight="1">
      <c r="A101" s="10" t="s">
        <v>109</v>
      </c>
      <c r="B101" s="4" t="s">
        <v>58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 t="shared" ref="G101:H101" si="0">SUM(G102:G108)</f>
        <v>3558153.55</v>
      </c>
      <c r="H101" s="20">
        <f t="shared" si="0"/>
        <v>3558153.55</v>
      </c>
    </row>
    <row r="102" spans="1:8" s="7" customFormat="1" ht="86.25" customHeight="1">
      <c r="A102" s="30" t="s">
        <v>237</v>
      </c>
      <c r="B102" s="14" t="s">
        <v>58</v>
      </c>
      <c r="C102" s="14" t="s">
        <v>18</v>
      </c>
      <c r="D102" s="14" t="s">
        <v>40</v>
      </c>
      <c r="E102" s="14" t="s">
        <v>231</v>
      </c>
      <c r="F102" s="14" t="s">
        <v>24</v>
      </c>
      <c r="G102" s="13">
        <v>3000</v>
      </c>
      <c r="H102" s="13">
        <v>3000</v>
      </c>
    </row>
    <row r="103" spans="1:8" s="7" customFormat="1" ht="84" customHeight="1">
      <c r="A103" s="30" t="s">
        <v>238</v>
      </c>
      <c r="B103" s="14" t="s">
        <v>58</v>
      </c>
      <c r="C103" s="14" t="s">
        <v>18</v>
      </c>
      <c r="D103" s="14" t="s">
        <v>40</v>
      </c>
      <c r="E103" s="14" t="s">
        <v>232</v>
      </c>
      <c r="F103" s="14" t="s">
        <v>24</v>
      </c>
      <c r="G103" s="13">
        <v>6000</v>
      </c>
      <c r="H103" s="13">
        <v>6000</v>
      </c>
    </row>
    <row r="104" spans="1:8" ht="124.5" customHeight="1">
      <c r="A104" s="34" t="s">
        <v>225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v>1577934.87</v>
      </c>
      <c r="H104" s="13">
        <v>1577934.87</v>
      </c>
    </row>
    <row r="105" spans="1:8" ht="71.25" customHeight="1">
      <c r="A105" s="35" t="s">
        <v>110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805650.59</v>
      </c>
      <c r="H105" s="13">
        <v>805650.59</v>
      </c>
    </row>
    <row r="106" spans="1:8" ht="54.75" customHeight="1">
      <c r="A106" s="35" t="s">
        <v>111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>
      <c r="A107" s="34" t="s">
        <v>112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v>1087568.0900000001</v>
      </c>
      <c r="H108" s="13">
        <v>1087568.0900000001</v>
      </c>
    </row>
    <row r="109" spans="1:8" s="11" customFormat="1" ht="51" customHeight="1">
      <c r="A109" s="10" t="s">
        <v>250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1">SUM(G110:G114)</f>
        <v>6394889.4399999995</v>
      </c>
      <c r="H109" s="20">
        <f t="shared" si="1"/>
        <v>6394889.4399999995</v>
      </c>
    </row>
    <row r="110" spans="1:8" ht="144" customHeight="1">
      <c r="A110" s="21" t="s">
        <v>123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v>5780582.0999999996</v>
      </c>
      <c r="H110" s="13">
        <v>5780582.0999999996</v>
      </c>
    </row>
    <row r="111" spans="1:8" ht="109.5" customHeight="1">
      <c r="A111" s="21" t="s">
        <v>124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580307.34</v>
      </c>
      <c r="H111" s="13">
        <v>580307.34</v>
      </c>
    </row>
    <row r="112" spans="1:8" ht="84.75" customHeight="1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6000</v>
      </c>
      <c r="H112" s="13">
        <v>6000</v>
      </c>
    </row>
    <row r="113" spans="1:8" ht="84.75" customHeight="1">
      <c r="A113" s="30" t="s">
        <v>238</v>
      </c>
      <c r="B113" s="14" t="s">
        <v>63</v>
      </c>
      <c r="C113" s="14" t="s">
        <v>18</v>
      </c>
      <c r="D113" s="14" t="s">
        <v>34</v>
      </c>
      <c r="E113" s="17" t="s">
        <v>232</v>
      </c>
      <c r="F113" s="14" t="s">
        <v>24</v>
      </c>
      <c r="G113" s="13">
        <v>20000</v>
      </c>
      <c r="H113" s="13">
        <v>20000</v>
      </c>
    </row>
    <row r="114" spans="1:8" ht="104.25" customHeight="1">
      <c r="A114" s="33" t="s">
        <v>107</v>
      </c>
      <c r="B114" s="14" t="s">
        <v>63</v>
      </c>
      <c r="C114" s="14" t="s">
        <v>42</v>
      </c>
      <c r="D114" s="14" t="s">
        <v>27</v>
      </c>
      <c r="E114" s="17" t="s">
        <v>93</v>
      </c>
      <c r="F114" s="14" t="s">
        <v>24</v>
      </c>
      <c r="G114" s="13">
        <v>8000</v>
      </c>
      <c r="H114" s="13">
        <v>8000</v>
      </c>
    </row>
    <row r="115" spans="1:8" s="11" customFormat="1" ht="37.5">
      <c r="A115" s="10" t="s">
        <v>113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SUM(G116:G174)</f>
        <v>142389937.96000001</v>
      </c>
      <c r="H115" s="12">
        <f>SUM(H116:H174)</f>
        <v>140560001.81999999</v>
      </c>
    </row>
    <row r="116" spans="1:8" ht="112.5">
      <c r="A116" s="21" t="s">
        <v>114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v>24642349.890000001</v>
      </c>
      <c r="H116" s="13">
        <f>24642349.89-2561500</f>
        <v>22080849.890000001</v>
      </c>
    </row>
    <row r="117" spans="1:8" ht="89.25" customHeight="1">
      <c r="A117" s="21" t="s">
        <v>170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>
      <c r="A118" s="21" t="s">
        <v>296</v>
      </c>
      <c r="B118" s="29" t="s">
        <v>64</v>
      </c>
      <c r="C118" s="16" t="s">
        <v>42</v>
      </c>
      <c r="D118" s="16" t="s">
        <v>18</v>
      </c>
      <c r="E118" s="16" t="s">
        <v>256</v>
      </c>
      <c r="F118" s="16" t="s">
        <v>33</v>
      </c>
      <c r="G118" s="19">
        <v>41448975</v>
      </c>
      <c r="H118" s="19">
        <v>41448975</v>
      </c>
    </row>
    <row r="119" spans="1:8" ht="92.25" customHeight="1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206.25">
      <c r="A120" s="21" t="s">
        <v>203</v>
      </c>
      <c r="B120" s="14" t="s">
        <v>64</v>
      </c>
      <c r="C120" s="14" t="s">
        <v>42</v>
      </c>
      <c r="D120" s="14" t="s">
        <v>18</v>
      </c>
      <c r="E120" s="22" t="s">
        <v>202</v>
      </c>
      <c r="F120" s="17">
        <v>600</v>
      </c>
      <c r="G120" s="19">
        <v>628382</v>
      </c>
      <c r="H120" s="19">
        <v>628382</v>
      </c>
    </row>
    <row r="121" spans="1:8" ht="108" customHeight="1">
      <c r="A121" s="21" t="s">
        <v>196</v>
      </c>
      <c r="B121" s="14" t="s">
        <v>64</v>
      </c>
      <c r="C121" s="14" t="s">
        <v>42</v>
      </c>
      <c r="D121" s="14" t="s">
        <v>18</v>
      </c>
      <c r="E121" s="17" t="s">
        <v>31</v>
      </c>
      <c r="F121" s="14" t="s">
        <v>33</v>
      </c>
      <c r="G121" s="13">
        <v>210000</v>
      </c>
      <c r="H121" s="13">
        <v>210000</v>
      </c>
    </row>
    <row r="122" spans="1:8" ht="150">
      <c r="A122" s="21" t="s">
        <v>65</v>
      </c>
      <c r="B122" s="14" t="s">
        <v>64</v>
      </c>
      <c r="C122" s="14" t="s">
        <v>42</v>
      </c>
      <c r="D122" s="14" t="s">
        <v>19</v>
      </c>
      <c r="E122" s="17" t="s">
        <v>66</v>
      </c>
      <c r="F122" s="14" t="s">
        <v>21</v>
      </c>
      <c r="G122" s="13">
        <v>1568525</v>
      </c>
      <c r="H122" s="13">
        <v>1568525</v>
      </c>
    </row>
    <row r="123" spans="1:8" ht="112.5">
      <c r="A123" s="30" t="s">
        <v>169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24</v>
      </c>
      <c r="G123" s="13">
        <v>548435</v>
      </c>
      <c r="H123" s="13">
        <v>548435</v>
      </c>
    </row>
    <row r="124" spans="1:8" ht="150">
      <c r="A124" s="21" t="s">
        <v>227</v>
      </c>
      <c r="B124" s="14" t="s">
        <v>64</v>
      </c>
      <c r="C124" s="14" t="s">
        <v>42</v>
      </c>
      <c r="D124" s="14" t="s">
        <v>19</v>
      </c>
      <c r="E124" s="17" t="s">
        <v>226</v>
      </c>
      <c r="F124" s="14" t="s">
        <v>24</v>
      </c>
      <c r="G124" s="19">
        <v>37380</v>
      </c>
      <c r="H124" s="19">
        <v>37380</v>
      </c>
    </row>
    <row r="125" spans="1:8" ht="168.75">
      <c r="A125" s="21" t="s">
        <v>171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v>5674532</v>
      </c>
      <c r="H125" s="13">
        <v>5674532</v>
      </c>
    </row>
    <row r="126" spans="1:8" ht="131.25">
      <c r="A126" s="21" t="s">
        <v>172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11232099.98+23019.52</f>
        <v>11255119.5</v>
      </c>
      <c r="H126" s="13">
        <f>10288743.75+128075-948.44</f>
        <v>10415870.310000001</v>
      </c>
    </row>
    <row r="127" spans="1:8" ht="131.25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7187487.72+74663.8</f>
        <v>7262151.5199999996</v>
      </c>
      <c r="H127" s="13">
        <f>7187487.72+73251.52</f>
        <v>7260739.2399999993</v>
      </c>
    </row>
    <row r="128" spans="1:8" ht="112.5">
      <c r="A128" s="21" t="s">
        <v>115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61" customHeight="1">
      <c r="A129" s="31" t="s">
        <v>346</v>
      </c>
      <c r="B129" s="14" t="s">
        <v>64</v>
      </c>
      <c r="C129" s="14" t="s">
        <v>42</v>
      </c>
      <c r="D129" s="14" t="s">
        <v>19</v>
      </c>
      <c r="E129" s="17" t="s">
        <v>317</v>
      </c>
      <c r="F129" s="14" t="s">
        <v>21</v>
      </c>
      <c r="G129" s="19">
        <v>4452840</v>
      </c>
      <c r="H129" s="19">
        <v>4452840</v>
      </c>
    </row>
    <row r="130" spans="1:8" ht="228" customHeight="1">
      <c r="A130" s="31" t="s">
        <v>347</v>
      </c>
      <c r="B130" s="14" t="s">
        <v>64</v>
      </c>
      <c r="C130" s="14" t="s">
        <v>42</v>
      </c>
      <c r="D130" s="14" t="s">
        <v>19</v>
      </c>
      <c r="E130" s="17" t="s">
        <v>317</v>
      </c>
      <c r="F130" s="14" t="s">
        <v>33</v>
      </c>
      <c r="G130" s="19">
        <v>3984120</v>
      </c>
      <c r="H130" s="19">
        <v>3984120</v>
      </c>
    </row>
    <row r="131" spans="1:8" ht="81" customHeight="1">
      <c r="A131" s="21" t="s">
        <v>70</v>
      </c>
      <c r="B131" s="14" t="s">
        <v>64</v>
      </c>
      <c r="C131" s="14" t="s">
        <v>42</v>
      </c>
      <c r="D131" s="14" t="s">
        <v>19</v>
      </c>
      <c r="E131" s="17" t="s">
        <v>71</v>
      </c>
      <c r="F131" s="14" t="s">
        <v>33</v>
      </c>
      <c r="G131" s="13">
        <v>1578601</v>
      </c>
      <c r="H131" s="13">
        <v>1578601</v>
      </c>
    </row>
    <row r="132" spans="1:8" ht="90.75" customHeight="1">
      <c r="A132" s="21" t="s">
        <v>101</v>
      </c>
      <c r="B132" s="14" t="s">
        <v>64</v>
      </c>
      <c r="C132" s="14" t="s">
        <v>42</v>
      </c>
      <c r="D132" s="14" t="s">
        <v>19</v>
      </c>
      <c r="E132" s="17" t="s">
        <v>72</v>
      </c>
      <c r="F132" s="14" t="s">
        <v>24</v>
      </c>
      <c r="G132" s="13">
        <v>553200</v>
      </c>
      <c r="H132" s="13">
        <v>553200</v>
      </c>
    </row>
    <row r="133" spans="1:8" ht="93.75">
      <c r="A133" s="21" t="s">
        <v>73</v>
      </c>
      <c r="B133" s="14" t="s">
        <v>64</v>
      </c>
      <c r="C133" s="14" t="s">
        <v>42</v>
      </c>
      <c r="D133" s="14" t="s">
        <v>19</v>
      </c>
      <c r="E133" s="17" t="s">
        <v>72</v>
      </c>
      <c r="F133" s="14" t="s">
        <v>33</v>
      </c>
      <c r="G133" s="13">
        <v>305000</v>
      </c>
      <c r="H133" s="13">
        <v>305000</v>
      </c>
    </row>
    <row r="134" spans="1:8" ht="89.25" customHeight="1">
      <c r="A134" s="32" t="s">
        <v>292</v>
      </c>
      <c r="B134" s="14" t="s">
        <v>64</v>
      </c>
      <c r="C134" s="14" t="s">
        <v>42</v>
      </c>
      <c r="D134" s="14" t="s">
        <v>19</v>
      </c>
      <c r="E134" s="17" t="s">
        <v>291</v>
      </c>
      <c r="F134" s="14" t="s">
        <v>33</v>
      </c>
      <c r="G134" s="19">
        <f>553122.17-81161.66</f>
        <v>471960.51</v>
      </c>
      <c r="H134" s="19">
        <f>553122.17-78765.08</f>
        <v>474357.09</v>
      </c>
    </row>
    <row r="135" spans="1:8" ht="89.25" customHeight="1">
      <c r="A135" s="32" t="s">
        <v>326</v>
      </c>
      <c r="B135" s="14" t="s">
        <v>64</v>
      </c>
      <c r="C135" s="14" t="s">
        <v>42</v>
      </c>
      <c r="D135" s="14" t="s">
        <v>19</v>
      </c>
      <c r="E135" s="17" t="s">
        <v>325</v>
      </c>
      <c r="F135" s="14" t="s">
        <v>24</v>
      </c>
      <c r="G135" s="19">
        <f>3065389.06+60493.7</f>
        <v>3125882.7600000002</v>
      </c>
      <c r="H135" s="19">
        <f>3064430.4-30850.26</f>
        <v>3033580.14</v>
      </c>
    </row>
    <row r="136" spans="1:8" ht="99" customHeight="1">
      <c r="A136" s="32" t="s">
        <v>327</v>
      </c>
      <c r="B136" s="14" t="s">
        <v>64</v>
      </c>
      <c r="C136" s="14" t="s">
        <v>42</v>
      </c>
      <c r="D136" s="14" t="s">
        <v>19</v>
      </c>
      <c r="E136" s="17" t="s">
        <v>325</v>
      </c>
      <c r="F136" s="14" t="s">
        <v>33</v>
      </c>
      <c r="G136" s="19">
        <f>5050777-135974.04</f>
        <v>4914802.96</v>
      </c>
      <c r="H136" s="19">
        <f>4812077.48-42401.26</f>
        <v>4769676.2200000007</v>
      </c>
    </row>
    <row r="137" spans="1:8" ht="117" customHeight="1">
      <c r="A137" s="32" t="s">
        <v>349</v>
      </c>
      <c r="B137" s="14" t="s">
        <v>64</v>
      </c>
      <c r="C137" s="14" t="s">
        <v>42</v>
      </c>
      <c r="D137" s="14" t="s">
        <v>19</v>
      </c>
      <c r="E137" s="17" t="s">
        <v>348</v>
      </c>
      <c r="F137" s="14" t="s">
        <v>24</v>
      </c>
      <c r="G137" s="19">
        <f>158.46+1568745.8</f>
        <v>1568904.26</v>
      </c>
      <c r="H137" s="19">
        <f>158.44+1568505.9</f>
        <v>1568664.3399999999</v>
      </c>
    </row>
    <row r="138" spans="1:8" ht="109.5" customHeight="1">
      <c r="A138" s="32" t="s">
        <v>319</v>
      </c>
      <c r="B138" s="14" t="s">
        <v>64</v>
      </c>
      <c r="C138" s="14" t="s">
        <v>42</v>
      </c>
      <c r="D138" s="14" t="s">
        <v>19</v>
      </c>
      <c r="E138" s="17" t="s">
        <v>318</v>
      </c>
      <c r="F138" s="14" t="s">
        <v>24</v>
      </c>
      <c r="G138" s="13">
        <f>22919+816.54-23498.18+2349818.19</f>
        <v>2350055.5499999998</v>
      </c>
      <c r="H138" s="13">
        <v>0</v>
      </c>
    </row>
    <row r="139" spans="1:8" ht="126.75" customHeight="1">
      <c r="A139" s="21" t="s">
        <v>215</v>
      </c>
      <c r="B139" s="14" t="s">
        <v>64</v>
      </c>
      <c r="C139" s="14" t="s">
        <v>42</v>
      </c>
      <c r="D139" s="14" t="s">
        <v>19</v>
      </c>
      <c r="E139" s="17" t="s">
        <v>78</v>
      </c>
      <c r="F139" s="14" t="s">
        <v>24</v>
      </c>
      <c r="G139" s="13">
        <v>60000</v>
      </c>
      <c r="H139" s="13">
        <v>60000</v>
      </c>
    </row>
    <row r="140" spans="1:8" ht="123.75" customHeight="1">
      <c r="A140" s="21" t="s">
        <v>214</v>
      </c>
      <c r="B140" s="14" t="s">
        <v>64</v>
      </c>
      <c r="C140" s="14" t="s">
        <v>42</v>
      </c>
      <c r="D140" s="14" t="s">
        <v>19</v>
      </c>
      <c r="E140" s="17" t="s">
        <v>78</v>
      </c>
      <c r="F140" s="14" t="s">
        <v>33</v>
      </c>
      <c r="G140" s="13">
        <v>24000</v>
      </c>
      <c r="H140" s="13">
        <v>24000</v>
      </c>
    </row>
    <row r="141" spans="1:8" ht="108" customHeight="1">
      <c r="A141" s="21" t="s">
        <v>196</v>
      </c>
      <c r="B141" s="14" t="s">
        <v>64</v>
      </c>
      <c r="C141" s="14" t="s">
        <v>42</v>
      </c>
      <c r="D141" s="14" t="s">
        <v>19</v>
      </c>
      <c r="E141" s="17" t="s">
        <v>31</v>
      </c>
      <c r="F141" s="14" t="s">
        <v>33</v>
      </c>
      <c r="G141" s="13">
        <v>50000</v>
      </c>
      <c r="H141" s="13">
        <v>50000</v>
      </c>
    </row>
    <row r="142" spans="1:8" ht="74.25" customHeight="1">
      <c r="A142" s="21" t="s">
        <v>76</v>
      </c>
      <c r="B142" s="14" t="s">
        <v>64</v>
      </c>
      <c r="C142" s="14" t="s">
        <v>42</v>
      </c>
      <c r="D142" s="14" t="s">
        <v>40</v>
      </c>
      <c r="E142" s="17" t="s">
        <v>77</v>
      </c>
      <c r="F142" s="14" t="s">
        <v>33</v>
      </c>
      <c r="G142" s="13">
        <f>8439641.68-50</f>
        <v>8439591.6799999997</v>
      </c>
      <c r="H142" s="13">
        <v>8439641.6799999997</v>
      </c>
    </row>
    <row r="143" spans="1:8" ht="93.75">
      <c r="A143" s="21" t="s">
        <v>242</v>
      </c>
      <c r="B143" s="14" t="s">
        <v>64</v>
      </c>
      <c r="C143" s="14" t="s">
        <v>42</v>
      </c>
      <c r="D143" s="14" t="s">
        <v>40</v>
      </c>
      <c r="E143" s="17" t="s">
        <v>228</v>
      </c>
      <c r="F143" s="14" t="s">
        <v>33</v>
      </c>
      <c r="G143" s="13">
        <v>151600</v>
      </c>
      <c r="H143" s="13">
        <v>151600</v>
      </c>
    </row>
    <row r="144" spans="1:8" ht="102" customHeight="1">
      <c r="A144" s="21" t="s">
        <v>351</v>
      </c>
      <c r="B144" s="14" t="s">
        <v>64</v>
      </c>
      <c r="C144" s="14" t="s">
        <v>42</v>
      </c>
      <c r="D144" s="14" t="s">
        <v>40</v>
      </c>
      <c r="E144" s="17" t="s">
        <v>350</v>
      </c>
      <c r="F144" s="14" t="s">
        <v>33</v>
      </c>
      <c r="G144" s="13">
        <f>50+492482.4</f>
        <v>492532.4</v>
      </c>
      <c r="H144" s="13">
        <v>0</v>
      </c>
    </row>
    <row r="145" spans="1:10" ht="128.25" customHeight="1">
      <c r="A145" s="21" t="s">
        <v>102</v>
      </c>
      <c r="B145" s="14" t="s">
        <v>64</v>
      </c>
      <c r="C145" s="14" t="s">
        <v>42</v>
      </c>
      <c r="D145" s="14" t="s">
        <v>27</v>
      </c>
      <c r="E145" s="17" t="s">
        <v>82</v>
      </c>
      <c r="F145" s="14" t="s">
        <v>24</v>
      </c>
      <c r="G145" s="13">
        <v>30000</v>
      </c>
      <c r="H145" s="13">
        <v>30000</v>
      </c>
    </row>
    <row r="146" spans="1:10" ht="129.75" customHeight="1">
      <c r="A146" s="21" t="s">
        <v>83</v>
      </c>
      <c r="B146" s="14" t="s">
        <v>64</v>
      </c>
      <c r="C146" s="14" t="s">
        <v>42</v>
      </c>
      <c r="D146" s="14" t="s">
        <v>27</v>
      </c>
      <c r="E146" s="17" t="s">
        <v>82</v>
      </c>
      <c r="F146" s="14" t="s">
        <v>33</v>
      </c>
      <c r="G146" s="13">
        <v>20000</v>
      </c>
      <c r="H146" s="13">
        <v>20000</v>
      </c>
    </row>
    <row r="147" spans="1:10" ht="105" customHeight="1">
      <c r="A147" s="33" t="s">
        <v>107</v>
      </c>
      <c r="B147" s="14" t="s">
        <v>64</v>
      </c>
      <c r="C147" s="14" t="s">
        <v>42</v>
      </c>
      <c r="D147" s="14" t="s">
        <v>27</v>
      </c>
      <c r="E147" s="17" t="s">
        <v>93</v>
      </c>
      <c r="F147" s="14" t="s">
        <v>24</v>
      </c>
      <c r="G147" s="13">
        <v>8000</v>
      </c>
      <c r="H147" s="13">
        <v>8000</v>
      </c>
    </row>
    <row r="148" spans="1:10" ht="87.75" customHeight="1">
      <c r="A148" s="41" t="s">
        <v>293</v>
      </c>
      <c r="B148" s="14" t="s">
        <v>64</v>
      </c>
      <c r="C148" s="14" t="s">
        <v>42</v>
      </c>
      <c r="D148" s="14" t="s">
        <v>42</v>
      </c>
      <c r="E148" s="17" t="s">
        <v>191</v>
      </c>
      <c r="F148" s="14" t="s">
        <v>33</v>
      </c>
      <c r="G148" s="13">
        <v>22100</v>
      </c>
      <c r="H148" s="13">
        <v>22100</v>
      </c>
    </row>
    <row r="149" spans="1:10" ht="89.25" customHeight="1">
      <c r="A149" s="21" t="s">
        <v>286</v>
      </c>
      <c r="B149" s="14" t="s">
        <v>64</v>
      </c>
      <c r="C149" s="14" t="s">
        <v>42</v>
      </c>
      <c r="D149" s="14" t="s">
        <v>42</v>
      </c>
      <c r="E149" s="22" t="s">
        <v>84</v>
      </c>
      <c r="F149" s="17">
        <v>200</v>
      </c>
      <c r="G149" s="19">
        <f>170660+140910-2030</f>
        <v>309540</v>
      </c>
      <c r="H149" s="19">
        <f>170660+140910-2030</f>
        <v>309540</v>
      </c>
    </row>
    <row r="150" spans="1:10" ht="111" customHeight="1">
      <c r="A150" s="21" t="s">
        <v>285</v>
      </c>
      <c r="B150" s="14" t="s">
        <v>64</v>
      </c>
      <c r="C150" s="14" t="s">
        <v>42</v>
      </c>
      <c r="D150" s="14" t="s">
        <v>42</v>
      </c>
      <c r="E150" s="22" t="s">
        <v>84</v>
      </c>
      <c r="F150" s="17">
        <v>600</v>
      </c>
      <c r="G150" s="19">
        <v>445137</v>
      </c>
      <c r="H150" s="19">
        <v>445137</v>
      </c>
    </row>
    <row r="151" spans="1:10" ht="107.25" customHeight="1">
      <c r="A151" s="21" t="s">
        <v>204</v>
      </c>
      <c r="B151" s="14" t="s">
        <v>64</v>
      </c>
      <c r="C151" s="14" t="s">
        <v>42</v>
      </c>
      <c r="D151" s="14" t="s">
        <v>42</v>
      </c>
      <c r="E151" s="22" t="s">
        <v>205</v>
      </c>
      <c r="F151" s="17">
        <v>200</v>
      </c>
      <c r="G151" s="19">
        <v>50820</v>
      </c>
      <c r="H151" s="19">
        <v>50820</v>
      </c>
    </row>
    <row r="152" spans="1:10" ht="123" customHeight="1">
      <c r="A152" s="21" t="s">
        <v>173</v>
      </c>
      <c r="B152" s="14" t="s">
        <v>64</v>
      </c>
      <c r="C152" s="14" t="s">
        <v>42</v>
      </c>
      <c r="D152" s="14" t="s">
        <v>42</v>
      </c>
      <c r="E152" s="17" t="s">
        <v>85</v>
      </c>
      <c r="F152" s="14" t="s">
        <v>24</v>
      </c>
      <c r="G152" s="13">
        <v>19590</v>
      </c>
      <c r="H152" s="13">
        <v>19590</v>
      </c>
    </row>
    <row r="153" spans="1:10" ht="131.25">
      <c r="A153" s="21" t="s">
        <v>251</v>
      </c>
      <c r="B153" s="14" t="s">
        <v>64</v>
      </c>
      <c r="C153" s="14" t="s">
        <v>42</v>
      </c>
      <c r="D153" s="14" t="s">
        <v>42</v>
      </c>
      <c r="E153" s="17" t="s">
        <v>85</v>
      </c>
      <c r="F153" s="14" t="s">
        <v>33</v>
      </c>
      <c r="G153" s="13">
        <v>65000</v>
      </c>
      <c r="H153" s="13">
        <v>65000</v>
      </c>
    </row>
    <row r="154" spans="1:10" ht="107.25" customHeight="1">
      <c r="A154" s="21" t="s">
        <v>160</v>
      </c>
      <c r="B154" s="14" t="s">
        <v>64</v>
      </c>
      <c r="C154" s="14" t="s">
        <v>42</v>
      </c>
      <c r="D154" s="14" t="s">
        <v>42</v>
      </c>
      <c r="E154" s="17" t="s">
        <v>46</v>
      </c>
      <c r="F154" s="14" t="s">
        <v>24</v>
      </c>
      <c r="G154" s="13">
        <v>15000</v>
      </c>
      <c r="H154" s="13">
        <v>15000</v>
      </c>
    </row>
    <row r="155" spans="1:10" ht="106.5" customHeight="1">
      <c r="A155" s="21" t="s">
        <v>252</v>
      </c>
      <c r="B155" s="14" t="s">
        <v>64</v>
      </c>
      <c r="C155" s="14" t="s">
        <v>42</v>
      </c>
      <c r="D155" s="14" t="s">
        <v>42</v>
      </c>
      <c r="E155" s="17" t="s">
        <v>243</v>
      </c>
      <c r="F155" s="14" t="s">
        <v>33</v>
      </c>
      <c r="G155" s="13">
        <v>10000</v>
      </c>
      <c r="H155" s="13">
        <v>10000</v>
      </c>
    </row>
    <row r="156" spans="1:10" ht="90.75" customHeight="1">
      <c r="A156" s="21" t="s">
        <v>103</v>
      </c>
      <c r="B156" s="14" t="s">
        <v>64</v>
      </c>
      <c r="C156" s="14" t="s">
        <v>42</v>
      </c>
      <c r="D156" s="14" t="s">
        <v>42</v>
      </c>
      <c r="E156" s="17" t="s">
        <v>174</v>
      </c>
      <c r="F156" s="14" t="s">
        <v>24</v>
      </c>
      <c r="G156" s="13">
        <v>18800</v>
      </c>
      <c r="H156" s="13">
        <v>18800</v>
      </c>
    </row>
    <row r="157" spans="1:10" ht="106.5" customHeight="1">
      <c r="A157" s="30" t="s">
        <v>295</v>
      </c>
      <c r="B157" s="14" t="s">
        <v>64</v>
      </c>
      <c r="C157" s="14" t="s">
        <v>42</v>
      </c>
      <c r="D157" s="14" t="s">
        <v>42</v>
      </c>
      <c r="E157" s="17" t="s">
        <v>177</v>
      </c>
      <c r="F157" s="14" t="s">
        <v>33</v>
      </c>
      <c r="G157" s="13">
        <v>44000</v>
      </c>
      <c r="H157" s="13">
        <v>44000</v>
      </c>
    </row>
    <row r="158" spans="1:10" ht="86.25" customHeight="1">
      <c r="A158" s="31" t="s">
        <v>272</v>
      </c>
      <c r="B158" s="14" t="s">
        <v>64</v>
      </c>
      <c r="C158" s="14" t="s">
        <v>42</v>
      </c>
      <c r="D158" s="14" t="s">
        <v>42</v>
      </c>
      <c r="E158" s="17" t="s">
        <v>271</v>
      </c>
      <c r="F158" s="14" t="s">
        <v>24</v>
      </c>
      <c r="G158" s="13">
        <v>10000</v>
      </c>
      <c r="H158" s="13">
        <v>10000</v>
      </c>
    </row>
    <row r="159" spans="1:10" ht="86.25" customHeight="1">
      <c r="A159" s="31" t="s">
        <v>353</v>
      </c>
      <c r="B159" s="14" t="s">
        <v>64</v>
      </c>
      <c r="C159" s="14" t="s">
        <v>42</v>
      </c>
      <c r="D159" s="14" t="s">
        <v>36</v>
      </c>
      <c r="E159" s="17" t="s">
        <v>352</v>
      </c>
      <c r="F159" s="14" t="s">
        <v>24</v>
      </c>
      <c r="G159" s="13">
        <f>160.1+1584407.41</f>
        <v>1584567.51</v>
      </c>
      <c r="H159" s="13">
        <f>790+7818381</f>
        <v>7819171</v>
      </c>
      <c r="J159" s="42"/>
    </row>
    <row r="160" spans="1:10" ht="86.25" customHeight="1">
      <c r="A160" s="31" t="s">
        <v>354</v>
      </c>
      <c r="B160" s="14" t="s">
        <v>64</v>
      </c>
      <c r="C160" s="14" t="s">
        <v>42</v>
      </c>
      <c r="D160" s="14" t="s">
        <v>36</v>
      </c>
      <c r="E160" s="17" t="s">
        <v>352</v>
      </c>
      <c r="F160" s="14" t="s">
        <v>33</v>
      </c>
      <c r="G160" s="13">
        <f>160.1+1584407.41</f>
        <v>1584567.51</v>
      </c>
      <c r="H160" s="13">
        <v>0</v>
      </c>
    </row>
    <row r="161" spans="1:8" ht="126.75" customHeight="1">
      <c r="A161" s="21" t="s">
        <v>178</v>
      </c>
      <c r="B161" s="14" t="s">
        <v>64</v>
      </c>
      <c r="C161" s="14" t="s">
        <v>42</v>
      </c>
      <c r="D161" s="14" t="s">
        <v>36</v>
      </c>
      <c r="E161" s="17" t="s">
        <v>86</v>
      </c>
      <c r="F161" s="14" t="s">
        <v>21</v>
      </c>
      <c r="G161" s="13">
        <v>6901253</v>
      </c>
      <c r="H161" s="13">
        <v>6901253</v>
      </c>
    </row>
    <row r="162" spans="1:8" ht="68.25" customHeight="1">
      <c r="A162" s="21" t="s">
        <v>116</v>
      </c>
      <c r="B162" s="14" t="s">
        <v>64</v>
      </c>
      <c r="C162" s="14" t="s">
        <v>42</v>
      </c>
      <c r="D162" s="14" t="s">
        <v>36</v>
      </c>
      <c r="E162" s="17" t="s">
        <v>86</v>
      </c>
      <c r="F162" s="14" t="s">
        <v>24</v>
      </c>
      <c r="G162" s="13">
        <v>1177203.5</v>
      </c>
      <c r="H162" s="13">
        <v>1177203.5</v>
      </c>
    </row>
    <row r="163" spans="1:8" ht="44.25" customHeight="1">
      <c r="A163" s="21" t="s">
        <v>117</v>
      </c>
      <c r="B163" s="14" t="s">
        <v>64</v>
      </c>
      <c r="C163" s="14" t="s">
        <v>42</v>
      </c>
      <c r="D163" s="14" t="s">
        <v>36</v>
      </c>
      <c r="E163" s="17" t="s">
        <v>86</v>
      </c>
      <c r="F163" s="14" t="s">
        <v>26</v>
      </c>
      <c r="G163" s="13">
        <v>22500</v>
      </c>
      <c r="H163" s="13">
        <v>22500</v>
      </c>
    </row>
    <row r="164" spans="1:8" ht="91.5" customHeight="1">
      <c r="A164" s="31" t="s">
        <v>321</v>
      </c>
      <c r="B164" s="14" t="s">
        <v>64</v>
      </c>
      <c r="C164" s="14" t="s">
        <v>42</v>
      </c>
      <c r="D164" s="14" t="s">
        <v>36</v>
      </c>
      <c r="E164" s="17" t="s">
        <v>320</v>
      </c>
      <c r="F164" s="14" t="s">
        <v>24</v>
      </c>
      <c r="G164" s="13">
        <f>15000+2030</f>
        <v>17030</v>
      </c>
      <c r="H164" s="13">
        <f>15000+2030</f>
        <v>17030</v>
      </c>
    </row>
    <row r="165" spans="1:8" ht="69" customHeight="1">
      <c r="A165" s="21" t="s">
        <v>179</v>
      </c>
      <c r="B165" s="14" t="s">
        <v>64</v>
      </c>
      <c r="C165" s="14" t="s">
        <v>42</v>
      </c>
      <c r="D165" s="14" t="s">
        <v>36</v>
      </c>
      <c r="E165" s="17" t="s">
        <v>180</v>
      </c>
      <c r="F165" s="14" t="s">
        <v>24</v>
      </c>
      <c r="G165" s="13">
        <v>30000</v>
      </c>
      <c r="H165" s="13">
        <v>30000</v>
      </c>
    </row>
    <row r="166" spans="1:8" ht="85.5" customHeight="1">
      <c r="A166" s="21" t="s">
        <v>104</v>
      </c>
      <c r="B166" s="14" t="s">
        <v>64</v>
      </c>
      <c r="C166" s="14" t="s">
        <v>42</v>
      </c>
      <c r="D166" s="14" t="s">
        <v>36</v>
      </c>
      <c r="E166" s="17" t="s">
        <v>94</v>
      </c>
      <c r="F166" s="14" t="s">
        <v>24</v>
      </c>
      <c r="G166" s="13">
        <v>10000</v>
      </c>
      <c r="H166" s="13">
        <v>10000</v>
      </c>
    </row>
    <row r="167" spans="1:8" ht="75">
      <c r="A167" s="21" t="s">
        <v>181</v>
      </c>
      <c r="B167" s="14" t="s">
        <v>64</v>
      </c>
      <c r="C167" s="14" t="s">
        <v>42</v>
      </c>
      <c r="D167" s="14" t="s">
        <v>36</v>
      </c>
      <c r="E167" s="17" t="s">
        <v>79</v>
      </c>
      <c r="F167" s="14" t="s">
        <v>24</v>
      </c>
      <c r="G167" s="13">
        <v>10000</v>
      </c>
      <c r="H167" s="13">
        <v>10000</v>
      </c>
    </row>
    <row r="168" spans="1:8" ht="56.25">
      <c r="A168" s="21" t="s">
        <v>268</v>
      </c>
      <c r="B168" s="14" t="s">
        <v>64</v>
      </c>
      <c r="C168" s="14" t="s">
        <v>42</v>
      </c>
      <c r="D168" s="14" t="s">
        <v>36</v>
      </c>
      <c r="E168" s="17" t="s">
        <v>80</v>
      </c>
      <c r="F168" s="14" t="s">
        <v>24</v>
      </c>
      <c r="G168" s="13">
        <v>30000</v>
      </c>
      <c r="H168" s="13">
        <v>30000</v>
      </c>
    </row>
    <row r="169" spans="1:8" ht="142.5" customHeight="1">
      <c r="A169" s="21" t="s">
        <v>123</v>
      </c>
      <c r="B169" s="14" t="s">
        <v>64</v>
      </c>
      <c r="C169" s="14" t="s">
        <v>42</v>
      </c>
      <c r="D169" s="14" t="s">
        <v>36</v>
      </c>
      <c r="E169" s="17" t="s">
        <v>23</v>
      </c>
      <c r="F169" s="14" t="s">
        <v>21</v>
      </c>
      <c r="G169" s="13">
        <v>2185619.73</v>
      </c>
      <c r="H169" s="13">
        <v>2185619.73</v>
      </c>
    </row>
    <row r="170" spans="1:8" ht="104.25" customHeight="1">
      <c r="A170" s="21" t="s">
        <v>124</v>
      </c>
      <c r="B170" s="14" t="s">
        <v>64</v>
      </c>
      <c r="C170" s="14" t="s">
        <v>42</v>
      </c>
      <c r="D170" s="14" t="s">
        <v>36</v>
      </c>
      <c r="E170" s="17" t="s">
        <v>23</v>
      </c>
      <c r="F170" s="14" t="s">
        <v>24</v>
      </c>
      <c r="G170" s="13">
        <v>172258.52</v>
      </c>
      <c r="H170" s="13">
        <v>172258.52</v>
      </c>
    </row>
    <row r="171" spans="1:8" ht="88.5" customHeight="1">
      <c r="A171" s="31" t="s">
        <v>269</v>
      </c>
      <c r="B171" s="14" t="s">
        <v>64</v>
      </c>
      <c r="C171" s="14" t="s">
        <v>42</v>
      </c>
      <c r="D171" s="14" t="s">
        <v>36</v>
      </c>
      <c r="E171" s="17" t="s">
        <v>270</v>
      </c>
      <c r="F171" s="14" t="s">
        <v>24</v>
      </c>
      <c r="G171" s="13">
        <v>35000</v>
      </c>
      <c r="H171" s="13">
        <v>35000</v>
      </c>
    </row>
    <row r="172" spans="1:8" ht="128.25" customHeight="1">
      <c r="A172" s="21" t="s">
        <v>206</v>
      </c>
      <c r="B172" s="14" t="s">
        <v>64</v>
      </c>
      <c r="C172" s="14" t="s">
        <v>56</v>
      </c>
      <c r="D172" s="14" t="s">
        <v>22</v>
      </c>
      <c r="E172" s="22" t="s">
        <v>207</v>
      </c>
      <c r="F172" s="17">
        <v>300</v>
      </c>
      <c r="G172" s="19">
        <v>752210.16</v>
      </c>
      <c r="H172" s="19">
        <v>752210.16</v>
      </c>
    </row>
    <row r="173" spans="1:8" ht="86.25" customHeight="1">
      <c r="A173" s="30" t="s">
        <v>224</v>
      </c>
      <c r="B173" s="14" t="s">
        <v>64</v>
      </c>
      <c r="C173" s="14" t="s">
        <v>28</v>
      </c>
      <c r="D173" s="14" t="s">
        <v>19</v>
      </c>
      <c r="E173" s="17" t="s">
        <v>212</v>
      </c>
      <c r="F173" s="14" t="s">
        <v>33</v>
      </c>
      <c r="G173" s="13">
        <v>190700</v>
      </c>
      <c r="H173" s="13">
        <v>190700</v>
      </c>
    </row>
    <row r="174" spans="1:8" ht="86.25" customHeight="1">
      <c r="A174" s="21" t="s">
        <v>294</v>
      </c>
      <c r="B174" s="14" t="s">
        <v>64</v>
      </c>
      <c r="C174" s="14" t="s">
        <v>28</v>
      </c>
      <c r="D174" s="14" t="s">
        <v>19</v>
      </c>
      <c r="E174" s="17" t="s">
        <v>81</v>
      </c>
      <c r="F174" s="14" t="s">
        <v>24</v>
      </c>
      <c r="G174" s="13">
        <v>10000</v>
      </c>
      <c r="H174" s="13">
        <v>10000</v>
      </c>
    </row>
    <row r="175" spans="1:8" s="11" customFormat="1" ht="83.25" customHeight="1">
      <c r="A175" s="10" t="s">
        <v>253</v>
      </c>
      <c r="B175" s="6" t="s">
        <v>87</v>
      </c>
      <c r="C175" s="6" t="s">
        <v>15</v>
      </c>
      <c r="D175" s="6" t="s">
        <v>15</v>
      </c>
      <c r="E175" s="4" t="s">
        <v>16</v>
      </c>
      <c r="F175" s="6" t="s">
        <v>17</v>
      </c>
      <c r="G175" s="12">
        <f>SUM(G176:G187)</f>
        <v>11113586.48</v>
      </c>
      <c r="H175" s="12">
        <f>SUM(H176:H187)</f>
        <v>10503586.48</v>
      </c>
    </row>
    <row r="176" spans="1:8" ht="115.5" customHeight="1">
      <c r="A176" s="31" t="s">
        <v>265</v>
      </c>
      <c r="B176" s="16" t="s">
        <v>87</v>
      </c>
      <c r="C176" s="16" t="s">
        <v>18</v>
      </c>
      <c r="D176" s="16" t="s">
        <v>29</v>
      </c>
      <c r="E176" s="17" t="s">
        <v>183</v>
      </c>
      <c r="F176" s="16" t="s">
        <v>24</v>
      </c>
      <c r="G176" s="13">
        <v>254000</v>
      </c>
      <c r="H176" s="13">
        <v>254000</v>
      </c>
    </row>
    <row r="177" spans="1:8" ht="87.75" customHeight="1">
      <c r="A177" s="21" t="s">
        <v>182</v>
      </c>
      <c r="B177" s="16" t="s">
        <v>87</v>
      </c>
      <c r="C177" s="16" t="s">
        <v>18</v>
      </c>
      <c r="D177" s="16" t="s">
        <v>29</v>
      </c>
      <c r="E177" s="17" t="s">
        <v>213</v>
      </c>
      <c r="F177" s="16" t="s">
        <v>24</v>
      </c>
      <c r="G177" s="13">
        <v>100000</v>
      </c>
      <c r="H177" s="13">
        <v>100000</v>
      </c>
    </row>
    <row r="178" spans="1:8" ht="111" customHeight="1">
      <c r="A178" s="32" t="s">
        <v>266</v>
      </c>
      <c r="B178" s="16" t="s">
        <v>87</v>
      </c>
      <c r="C178" s="16" t="s">
        <v>18</v>
      </c>
      <c r="D178" s="16" t="s">
        <v>29</v>
      </c>
      <c r="E178" s="17" t="s">
        <v>281</v>
      </c>
      <c r="F178" s="16" t="s">
        <v>24</v>
      </c>
      <c r="G178" s="13">
        <v>320000</v>
      </c>
      <c r="H178" s="13">
        <v>320000</v>
      </c>
    </row>
    <row r="179" spans="1:8" ht="72" customHeight="1">
      <c r="A179" s="32" t="s">
        <v>267</v>
      </c>
      <c r="B179" s="16" t="s">
        <v>87</v>
      </c>
      <c r="C179" s="16" t="s">
        <v>18</v>
      </c>
      <c r="D179" s="16" t="s">
        <v>29</v>
      </c>
      <c r="E179" s="17" t="s">
        <v>282</v>
      </c>
      <c r="F179" s="16" t="s">
        <v>24</v>
      </c>
      <c r="G179" s="13">
        <v>100000</v>
      </c>
      <c r="H179" s="13">
        <v>100000</v>
      </c>
    </row>
    <row r="180" spans="1:8" ht="104.25" customHeight="1">
      <c r="A180" s="21" t="s">
        <v>132</v>
      </c>
      <c r="B180" s="16" t="s">
        <v>87</v>
      </c>
      <c r="C180" s="16" t="s">
        <v>18</v>
      </c>
      <c r="D180" s="16" t="s">
        <v>29</v>
      </c>
      <c r="E180" s="17" t="s">
        <v>31</v>
      </c>
      <c r="F180" s="16" t="s">
        <v>24</v>
      </c>
      <c r="G180" s="13">
        <v>50000</v>
      </c>
      <c r="H180" s="13">
        <v>50000</v>
      </c>
    </row>
    <row r="181" spans="1:8" ht="138" customHeight="1">
      <c r="A181" s="21" t="s">
        <v>123</v>
      </c>
      <c r="B181" s="16" t="s">
        <v>87</v>
      </c>
      <c r="C181" s="16" t="s">
        <v>18</v>
      </c>
      <c r="D181" s="16" t="s">
        <v>29</v>
      </c>
      <c r="E181" s="17" t="s">
        <v>23</v>
      </c>
      <c r="F181" s="16" t="s">
        <v>21</v>
      </c>
      <c r="G181" s="13">
        <v>5533158</v>
      </c>
      <c r="H181" s="13">
        <v>5532598</v>
      </c>
    </row>
    <row r="182" spans="1:8" ht="101.25" customHeight="1">
      <c r="A182" s="21" t="s">
        <v>124</v>
      </c>
      <c r="B182" s="16" t="s">
        <v>87</v>
      </c>
      <c r="C182" s="16" t="s">
        <v>18</v>
      </c>
      <c r="D182" s="16" t="s">
        <v>29</v>
      </c>
      <c r="E182" s="17" t="s">
        <v>23</v>
      </c>
      <c r="F182" s="16" t="s">
        <v>24</v>
      </c>
      <c r="G182" s="13">
        <v>455602.88</v>
      </c>
      <c r="H182" s="13">
        <v>456162.88</v>
      </c>
    </row>
    <row r="183" spans="1:8" ht="84" customHeight="1">
      <c r="A183" s="21" t="s">
        <v>25</v>
      </c>
      <c r="B183" s="16" t="s">
        <v>87</v>
      </c>
      <c r="C183" s="16" t="s">
        <v>18</v>
      </c>
      <c r="D183" s="16" t="s">
        <v>29</v>
      </c>
      <c r="E183" s="17" t="s">
        <v>23</v>
      </c>
      <c r="F183" s="16" t="s">
        <v>26</v>
      </c>
      <c r="G183" s="13">
        <v>2560</v>
      </c>
      <c r="H183" s="13">
        <v>2560</v>
      </c>
    </row>
    <row r="184" spans="1:8" ht="105" customHeight="1">
      <c r="A184" s="32" t="s">
        <v>277</v>
      </c>
      <c r="B184" s="16" t="s">
        <v>87</v>
      </c>
      <c r="C184" s="16" t="s">
        <v>22</v>
      </c>
      <c r="D184" s="16" t="s">
        <v>37</v>
      </c>
      <c r="E184" s="17" t="s">
        <v>262</v>
      </c>
      <c r="F184" s="16" t="s">
        <v>24</v>
      </c>
      <c r="G184" s="13">
        <v>350000</v>
      </c>
      <c r="H184" s="13">
        <v>0</v>
      </c>
    </row>
    <row r="185" spans="1:8" ht="108.75" customHeight="1">
      <c r="A185" s="32" t="s">
        <v>264</v>
      </c>
      <c r="B185" s="16" t="s">
        <v>87</v>
      </c>
      <c r="C185" s="16" t="s">
        <v>22</v>
      </c>
      <c r="D185" s="16" t="s">
        <v>37</v>
      </c>
      <c r="E185" s="17" t="s">
        <v>263</v>
      </c>
      <c r="F185" s="16" t="s">
        <v>24</v>
      </c>
      <c r="G185" s="13">
        <v>260000</v>
      </c>
      <c r="H185" s="13">
        <v>0</v>
      </c>
    </row>
    <row r="186" spans="1:8" ht="109.5" customHeight="1">
      <c r="A186" s="33" t="s">
        <v>107</v>
      </c>
      <c r="B186" s="16" t="s">
        <v>87</v>
      </c>
      <c r="C186" s="16" t="s">
        <v>42</v>
      </c>
      <c r="D186" s="16" t="s">
        <v>27</v>
      </c>
      <c r="E186" s="17" t="s">
        <v>93</v>
      </c>
      <c r="F186" s="16" t="s">
        <v>24</v>
      </c>
      <c r="G186" s="13">
        <v>8000</v>
      </c>
      <c r="H186" s="13">
        <v>8000</v>
      </c>
    </row>
    <row r="187" spans="1:8" ht="111" customHeight="1">
      <c r="A187" s="33" t="s">
        <v>254</v>
      </c>
      <c r="B187" s="16" t="s">
        <v>87</v>
      </c>
      <c r="C187" s="16" t="s">
        <v>56</v>
      </c>
      <c r="D187" s="16" t="s">
        <v>22</v>
      </c>
      <c r="E187" s="17" t="s">
        <v>244</v>
      </c>
      <c r="F187" s="16" t="s">
        <v>245</v>
      </c>
      <c r="G187" s="19">
        <f>2760199.2+920066.4</f>
        <v>3680265.6</v>
      </c>
      <c r="H187" s="19">
        <f>920066.4+2760199.2</f>
        <v>3680265.6</v>
      </c>
    </row>
    <row r="188" spans="1:8" s="11" customFormat="1" ht="37.5">
      <c r="A188" s="10" t="s">
        <v>118</v>
      </c>
      <c r="B188" s="6" t="s">
        <v>88</v>
      </c>
      <c r="C188" s="6" t="s">
        <v>15</v>
      </c>
      <c r="D188" s="6" t="s">
        <v>15</v>
      </c>
      <c r="E188" s="4" t="s">
        <v>16</v>
      </c>
      <c r="F188" s="6" t="s">
        <v>17</v>
      </c>
      <c r="G188" s="12">
        <f>SUM(G189:G196)</f>
        <v>2489374.5699999998</v>
      </c>
      <c r="H188" s="12">
        <f>SUM(H189:H196)</f>
        <v>2489374.5699999998</v>
      </c>
    </row>
    <row r="189" spans="1:8" s="11" customFormat="1" ht="75">
      <c r="A189" s="30" t="s">
        <v>238</v>
      </c>
      <c r="B189" s="16" t="s">
        <v>88</v>
      </c>
      <c r="C189" s="16" t="s">
        <v>18</v>
      </c>
      <c r="D189" s="16" t="s">
        <v>34</v>
      </c>
      <c r="E189" s="14" t="s">
        <v>232</v>
      </c>
      <c r="F189" s="16" t="s">
        <v>24</v>
      </c>
      <c r="G189" s="13">
        <v>6000</v>
      </c>
      <c r="H189" s="13">
        <v>6000</v>
      </c>
    </row>
    <row r="190" spans="1:8" ht="127.5" customHeight="1">
      <c r="A190" s="34" t="s">
        <v>89</v>
      </c>
      <c r="B190" s="16" t="s">
        <v>88</v>
      </c>
      <c r="C190" s="16" t="s">
        <v>18</v>
      </c>
      <c r="D190" s="16" t="s">
        <v>34</v>
      </c>
      <c r="E190" s="17" t="s">
        <v>90</v>
      </c>
      <c r="F190" s="16" t="s">
        <v>21</v>
      </c>
      <c r="G190" s="13">
        <v>1235913.3400000001</v>
      </c>
      <c r="H190" s="13">
        <v>1235913.3400000001</v>
      </c>
    </row>
    <row r="191" spans="1:8" ht="85.5" customHeight="1">
      <c r="A191" s="34" t="s">
        <v>119</v>
      </c>
      <c r="B191" s="16" t="s">
        <v>88</v>
      </c>
      <c r="C191" s="16" t="s">
        <v>18</v>
      </c>
      <c r="D191" s="16" t="s">
        <v>34</v>
      </c>
      <c r="E191" s="17" t="s">
        <v>90</v>
      </c>
      <c r="F191" s="16" t="s">
        <v>24</v>
      </c>
      <c r="G191" s="13">
        <v>170532.03</v>
      </c>
      <c r="H191" s="13">
        <v>170532.03</v>
      </c>
    </row>
    <row r="192" spans="1:8" ht="125.25" customHeight="1">
      <c r="A192" s="34" t="s">
        <v>91</v>
      </c>
      <c r="B192" s="16" t="s">
        <v>88</v>
      </c>
      <c r="C192" s="16" t="s">
        <v>18</v>
      </c>
      <c r="D192" s="16" t="s">
        <v>34</v>
      </c>
      <c r="E192" s="17" t="s">
        <v>92</v>
      </c>
      <c r="F192" s="16" t="s">
        <v>21</v>
      </c>
      <c r="G192" s="13">
        <v>710095.8</v>
      </c>
      <c r="H192" s="13">
        <v>710095.8</v>
      </c>
    </row>
    <row r="193" spans="1:9" ht="178.5" customHeight="1">
      <c r="A193" s="31" t="s">
        <v>336</v>
      </c>
      <c r="B193" s="16" t="s">
        <v>88</v>
      </c>
      <c r="C193" s="16" t="s">
        <v>18</v>
      </c>
      <c r="D193" s="16" t="s">
        <v>34</v>
      </c>
      <c r="E193" s="17" t="s">
        <v>340</v>
      </c>
      <c r="F193" s="16" t="s">
        <v>21</v>
      </c>
      <c r="G193" s="19">
        <f>228435+9137.4</f>
        <v>237572.4</v>
      </c>
      <c r="H193" s="19">
        <f>9137.4+228435</f>
        <v>237572.4</v>
      </c>
    </row>
    <row r="194" spans="1:9" ht="165.75" customHeight="1">
      <c r="A194" s="32" t="s">
        <v>337</v>
      </c>
      <c r="B194" s="16" t="s">
        <v>88</v>
      </c>
      <c r="C194" s="16" t="s">
        <v>18</v>
      </c>
      <c r="D194" s="16" t="s">
        <v>34</v>
      </c>
      <c r="E194" s="17" t="s">
        <v>341</v>
      </c>
      <c r="F194" s="16" t="s">
        <v>21</v>
      </c>
      <c r="G194" s="19">
        <f>4998+38089</f>
        <v>43087</v>
      </c>
      <c r="H194" s="19">
        <f>4998+38089</f>
        <v>43087</v>
      </c>
    </row>
    <row r="195" spans="1:9" ht="168.75" customHeight="1">
      <c r="A195" s="32" t="s">
        <v>338</v>
      </c>
      <c r="B195" s="16" t="s">
        <v>88</v>
      </c>
      <c r="C195" s="16" t="s">
        <v>18</v>
      </c>
      <c r="D195" s="16" t="s">
        <v>34</v>
      </c>
      <c r="E195" s="17" t="s">
        <v>342</v>
      </c>
      <c r="F195" s="16" t="s">
        <v>21</v>
      </c>
      <c r="G195" s="19">
        <f>4998+38089</f>
        <v>43087</v>
      </c>
      <c r="H195" s="19">
        <f>4998+38089</f>
        <v>43087</v>
      </c>
    </row>
    <row r="196" spans="1:9" ht="161.25" customHeight="1">
      <c r="A196" s="32" t="s">
        <v>339</v>
      </c>
      <c r="B196" s="16" t="s">
        <v>88</v>
      </c>
      <c r="C196" s="16" t="s">
        <v>18</v>
      </c>
      <c r="D196" s="16" t="s">
        <v>34</v>
      </c>
      <c r="E196" s="17" t="s">
        <v>343</v>
      </c>
      <c r="F196" s="16" t="s">
        <v>21</v>
      </c>
      <c r="G196" s="19">
        <f>4963.72+38123.28</f>
        <v>43087</v>
      </c>
      <c r="H196" s="19">
        <f>4963.72+38123.28</f>
        <v>43087</v>
      </c>
    </row>
    <row r="197" spans="1:9" ht="51.75" customHeight="1">
      <c r="A197" s="18" t="s">
        <v>120</v>
      </c>
      <c r="B197" s="6" t="s">
        <v>105</v>
      </c>
      <c r="C197" s="6" t="s">
        <v>15</v>
      </c>
      <c r="D197" s="6" t="s">
        <v>15</v>
      </c>
      <c r="E197" s="4" t="s">
        <v>16</v>
      </c>
      <c r="F197" s="6" t="s">
        <v>17</v>
      </c>
      <c r="G197" s="20">
        <f>SUM(G198:G214)</f>
        <v>17018013.539999999</v>
      </c>
      <c r="H197" s="20">
        <f>SUM(H198:H214)</f>
        <v>10305687.090000002</v>
      </c>
    </row>
    <row r="198" spans="1:9" ht="143.25" customHeight="1">
      <c r="A198" s="21" t="s">
        <v>123</v>
      </c>
      <c r="B198" s="16" t="s">
        <v>105</v>
      </c>
      <c r="C198" s="16" t="s">
        <v>18</v>
      </c>
      <c r="D198" s="16" t="s">
        <v>29</v>
      </c>
      <c r="E198" s="14" t="s">
        <v>23</v>
      </c>
      <c r="F198" s="16" t="s">
        <v>21</v>
      </c>
      <c r="G198" s="13">
        <v>3352750.34</v>
      </c>
      <c r="H198" s="13">
        <v>3352750.34</v>
      </c>
    </row>
    <row r="199" spans="1:9" ht="111" customHeight="1">
      <c r="A199" s="21" t="s">
        <v>124</v>
      </c>
      <c r="B199" s="16" t="s">
        <v>105</v>
      </c>
      <c r="C199" s="16" t="s">
        <v>18</v>
      </c>
      <c r="D199" s="16" t="s">
        <v>29</v>
      </c>
      <c r="E199" s="14" t="s">
        <v>23</v>
      </c>
      <c r="F199" s="16" t="s">
        <v>24</v>
      </c>
      <c r="G199" s="13">
        <v>37203.74</v>
      </c>
      <c r="H199" s="13">
        <v>37203.74</v>
      </c>
    </row>
    <row r="200" spans="1:9" ht="166.5" customHeight="1">
      <c r="A200" s="21" t="s">
        <v>209</v>
      </c>
      <c r="B200" s="16" t="s">
        <v>105</v>
      </c>
      <c r="C200" s="16" t="s">
        <v>22</v>
      </c>
      <c r="D200" s="16" t="s">
        <v>27</v>
      </c>
      <c r="E200" s="14" t="s">
        <v>210</v>
      </c>
      <c r="F200" s="16" t="s">
        <v>24</v>
      </c>
      <c r="G200" s="19">
        <v>24026.25</v>
      </c>
      <c r="H200" s="19">
        <v>24026.25</v>
      </c>
    </row>
    <row r="201" spans="1:9" ht="105" customHeight="1">
      <c r="A201" s="30" t="s">
        <v>279</v>
      </c>
      <c r="B201" s="14" t="s">
        <v>105</v>
      </c>
      <c r="C201" s="14" t="s">
        <v>22</v>
      </c>
      <c r="D201" s="14" t="s">
        <v>35</v>
      </c>
      <c r="E201" s="17" t="s">
        <v>280</v>
      </c>
      <c r="F201" s="14" t="s">
        <v>24</v>
      </c>
      <c r="G201" s="13">
        <v>1900000</v>
      </c>
      <c r="H201" s="13">
        <v>0</v>
      </c>
    </row>
    <row r="202" spans="1:9" ht="138" customHeight="1">
      <c r="A202" s="30" t="s">
        <v>303</v>
      </c>
      <c r="B202" s="14" t="s">
        <v>105</v>
      </c>
      <c r="C202" s="14" t="s">
        <v>22</v>
      </c>
      <c r="D202" s="14" t="s">
        <v>36</v>
      </c>
      <c r="E202" s="17" t="s">
        <v>302</v>
      </c>
      <c r="F202" s="14" t="s">
        <v>235</v>
      </c>
      <c r="G202" s="13">
        <v>3109098.55</v>
      </c>
      <c r="H202" s="13">
        <v>3109098.55</v>
      </c>
      <c r="I202" s="42"/>
    </row>
    <row r="203" spans="1:9" ht="111.75" customHeight="1">
      <c r="A203" s="30" t="s">
        <v>304</v>
      </c>
      <c r="B203" s="14" t="s">
        <v>105</v>
      </c>
      <c r="C203" s="14" t="s">
        <v>22</v>
      </c>
      <c r="D203" s="14" t="s">
        <v>36</v>
      </c>
      <c r="E203" s="17" t="s">
        <v>305</v>
      </c>
      <c r="F203" s="14" t="s">
        <v>235</v>
      </c>
      <c r="G203" s="13">
        <v>1025066.51</v>
      </c>
      <c r="H203" s="13">
        <v>1025066.51</v>
      </c>
    </row>
    <row r="204" spans="1:9" ht="63.75" customHeight="1">
      <c r="A204" s="21" t="s">
        <v>219</v>
      </c>
      <c r="B204" s="14" t="s">
        <v>105</v>
      </c>
      <c r="C204" s="14" t="s">
        <v>22</v>
      </c>
      <c r="D204" s="14" t="s">
        <v>36</v>
      </c>
      <c r="E204" s="22" t="s">
        <v>220</v>
      </c>
      <c r="F204" s="14" t="s">
        <v>24</v>
      </c>
      <c r="G204" s="13">
        <v>39572.78</v>
      </c>
      <c r="H204" s="13">
        <v>39572.78</v>
      </c>
    </row>
    <row r="205" spans="1:9" ht="140.25" customHeight="1">
      <c r="A205" s="30" t="s">
        <v>307</v>
      </c>
      <c r="B205" s="14" t="s">
        <v>105</v>
      </c>
      <c r="C205" s="14" t="s">
        <v>22</v>
      </c>
      <c r="D205" s="14" t="s">
        <v>36</v>
      </c>
      <c r="E205" s="22" t="s">
        <v>306</v>
      </c>
      <c r="F205" s="14" t="s">
        <v>24</v>
      </c>
      <c r="G205" s="13">
        <v>4860935.8099999996</v>
      </c>
      <c r="H205" s="13">
        <v>48609.36</v>
      </c>
    </row>
    <row r="206" spans="1:9" ht="69" customHeight="1">
      <c r="A206" s="21" t="s">
        <v>121</v>
      </c>
      <c r="B206" s="14" t="s">
        <v>105</v>
      </c>
      <c r="C206" s="14" t="s">
        <v>22</v>
      </c>
      <c r="D206" s="14" t="s">
        <v>36</v>
      </c>
      <c r="E206" s="17" t="s">
        <v>30</v>
      </c>
      <c r="F206" s="14" t="s">
        <v>24</v>
      </c>
      <c r="G206" s="13">
        <v>184021</v>
      </c>
      <c r="H206" s="13">
        <v>184021</v>
      </c>
    </row>
    <row r="207" spans="1:9" ht="86.25" customHeight="1">
      <c r="A207" s="30" t="s">
        <v>195</v>
      </c>
      <c r="B207" s="14" t="s">
        <v>105</v>
      </c>
      <c r="C207" s="14" t="s">
        <v>27</v>
      </c>
      <c r="D207" s="14" t="s">
        <v>18</v>
      </c>
      <c r="E207" s="17" t="s">
        <v>184</v>
      </c>
      <c r="F207" s="14" t="s">
        <v>24</v>
      </c>
      <c r="G207" s="13">
        <v>56000</v>
      </c>
      <c r="H207" s="13">
        <v>56000</v>
      </c>
    </row>
    <row r="208" spans="1:9" ht="73.5" customHeight="1">
      <c r="A208" s="30" t="s">
        <v>241</v>
      </c>
      <c r="B208" s="14" t="s">
        <v>105</v>
      </c>
      <c r="C208" s="14" t="s">
        <v>27</v>
      </c>
      <c r="D208" s="14" t="s">
        <v>18</v>
      </c>
      <c r="E208" s="17" t="s">
        <v>229</v>
      </c>
      <c r="F208" s="14" t="s">
        <v>24</v>
      </c>
      <c r="G208" s="13">
        <v>402341.38</v>
      </c>
      <c r="H208" s="13">
        <v>402341.38</v>
      </c>
    </row>
    <row r="209" spans="1:8" ht="103.5" customHeight="1">
      <c r="A209" s="30" t="s">
        <v>309</v>
      </c>
      <c r="B209" s="14" t="s">
        <v>105</v>
      </c>
      <c r="C209" s="14" t="s">
        <v>27</v>
      </c>
      <c r="D209" s="14" t="s">
        <v>19</v>
      </c>
      <c r="E209" s="17" t="s">
        <v>308</v>
      </c>
      <c r="F209" s="14" t="s">
        <v>235</v>
      </c>
      <c r="G209" s="13">
        <v>400000</v>
      </c>
      <c r="H209" s="13">
        <v>400000</v>
      </c>
    </row>
    <row r="210" spans="1:8" ht="85.5" customHeight="1">
      <c r="A210" s="30" t="s">
        <v>259</v>
      </c>
      <c r="B210" s="37" t="s">
        <v>257</v>
      </c>
      <c r="C210" s="37" t="s">
        <v>258</v>
      </c>
      <c r="D210" s="37" t="s">
        <v>19</v>
      </c>
      <c r="E210" s="36" t="s">
        <v>283</v>
      </c>
      <c r="F210" s="37" t="s">
        <v>24</v>
      </c>
      <c r="G210" s="13">
        <v>488038.72</v>
      </c>
      <c r="H210" s="13">
        <v>488038.72</v>
      </c>
    </row>
    <row r="211" spans="1:8" ht="85.5" customHeight="1">
      <c r="A211" s="40" t="s">
        <v>288</v>
      </c>
      <c r="B211" s="39" t="s">
        <v>105</v>
      </c>
      <c r="C211" s="39" t="s">
        <v>27</v>
      </c>
      <c r="D211" s="39" t="s">
        <v>19</v>
      </c>
      <c r="E211" s="36" t="s">
        <v>287</v>
      </c>
      <c r="F211" s="39" t="s">
        <v>24</v>
      </c>
      <c r="G211" s="13">
        <v>415458.81</v>
      </c>
      <c r="H211" s="13">
        <v>415458.81</v>
      </c>
    </row>
    <row r="212" spans="1:8" ht="67.5" customHeight="1">
      <c r="A212" s="30" t="s">
        <v>185</v>
      </c>
      <c r="B212" s="25" t="s">
        <v>105</v>
      </c>
      <c r="C212" s="25" t="s">
        <v>27</v>
      </c>
      <c r="D212" s="25" t="s">
        <v>19</v>
      </c>
      <c r="E212" s="24" t="s">
        <v>186</v>
      </c>
      <c r="F212" s="25" t="s">
        <v>24</v>
      </c>
      <c r="G212" s="13">
        <v>120000</v>
      </c>
      <c r="H212" s="13">
        <v>120000</v>
      </c>
    </row>
    <row r="213" spans="1:8" ht="87.75" customHeight="1">
      <c r="A213" s="30" t="s">
        <v>222</v>
      </c>
      <c r="B213" s="14" t="s">
        <v>105</v>
      </c>
      <c r="C213" s="14" t="s">
        <v>27</v>
      </c>
      <c r="D213" s="14" t="s">
        <v>40</v>
      </c>
      <c r="E213" s="17" t="s">
        <v>187</v>
      </c>
      <c r="F213" s="14" t="s">
        <v>24</v>
      </c>
      <c r="G213" s="13">
        <v>271574.84999999998</v>
      </c>
      <c r="H213" s="13">
        <v>271574.84999999998</v>
      </c>
    </row>
    <row r="214" spans="1:8" ht="65.25" customHeight="1">
      <c r="A214" s="30" t="s">
        <v>223</v>
      </c>
      <c r="B214" s="14" t="s">
        <v>105</v>
      </c>
      <c r="C214" s="14" t="s">
        <v>27</v>
      </c>
      <c r="D214" s="14" t="s">
        <v>40</v>
      </c>
      <c r="E214" s="17" t="s">
        <v>221</v>
      </c>
      <c r="F214" s="14" t="s">
        <v>24</v>
      </c>
      <c r="G214" s="13">
        <v>331924.8</v>
      </c>
      <c r="H214" s="13">
        <v>331924.8</v>
      </c>
    </row>
    <row r="215" spans="1:8" s="7" customFormat="1" ht="35.25" customHeight="1">
      <c r="A215" s="10" t="s">
        <v>255</v>
      </c>
      <c r="B215" s="15"/>
      <c r="C215" s="15"/>
      <c r="D215" s="15"/>
      <c r="E215" s="15"/>
      <c r="F215" s="15"/>
      <c r="G215" s="12">
        <f>G197+G188+G175+G115+G109+G101+G28</f>
        <v>231210974.20000002</v>
      </c>
      <c r="H215" s="12">
        <f>H197+H188+H175+H115+H109+H101+H28</f>
        <v>221909312.25</v>
      </c>
    </row>
    <row r="216" spans="1:8" s="5" customFormat="1" ht="24" customHeight="1">
      <c r="A216" s="8"/>
      <c r="B216" s="9"/>
      <c r="C216" s="9"/>
      <c r="D216" s="9"/>
      <c r="E216" s="9"/>
      <c r="F216" s="9"/>
      <c r="H216" s="43" t="s">
        <v>344</v>
      </c>
    </row>
    <row r="217" spans="1:8" s="5" customFormat="1">
      <c r="A217" s="1"/>
      <c r="B217" s="1"/>
      <c r="C217" s="1"/>
      <c r="D217" s="1"/>
      <c r="E217" s="1"/>
      <c r="F217" s="1"/>
    </row>
    <row r="218" spans="1:8">
      <c r="B218" s="1"/>
      <c r="C218" s="1"/>
      <c r="D218" s="1"/>
      <c r="E218" s="1"/>
      <c r="F218" s="1"/>
    </row>
    <row r="219" spans="1:8">
      <c r="B219" s="1"/>
      <c r="C219" s="1"/>
      <c r="D219" s="1"/>
      <c r="E219" s="1"/>
      <c r="F219" s="1"/>
    </row>
    <row r="220" spans="1:8">
      <c r="B220" s="1"/>
      <c r="C220" s="1"/>
      <c r="D220" s="1"/>
      <c r="E220" s="1"/>
      <c r="F220" s="1"/>
    </row>
    <row r="221" spans="1:8">
      <c r="B221" s="1"/>
      <c r="C221" s="1"/>
      <c r="D221" s="1"/>
      <c r="E221" s="1"/>
      <c r="F221" s="1"/>
    </row>
    <row r="222" spans="1:8">
      <c r="B222" s="1"/>
      <c r="C222" s="1"/>
      <c r="D222" s="1"/>
      <c r="E222" s="1"/>
      <c r="F222" s="1"/>
    </row>
    <row r="223" spans="1:8">
      <c r="B223" s="1"/>
      <c r="C223" s="1"/>
      <c r="D223" s="1"/>
      <c r="E223" s="1"/>
      <c r="F223" s="1"/>
    </row>
    <row r="224" spans="1:8">
      <c r="B224" s="1"/>
      <c r="C224" s="1"/>
      <c r="D224" s="1"/>
      <c r="E224" s="1"/>
      <c r="F224" s="1"/>
    </row>
    <row r="225" spans="2:6">
      <c r="B225" s="1"/>
      <c r="C225" s="1"/>
      <c r="D225" s="1"/>
      <c r="E225" s="1"/>
      <c r="F225" s="1"/>
    </row>
    <row r="226" spans="2:6">
      <c r="B226" s="1"/>
      <c r="C226" s="1"/>
      <c r="D226" s="1"/>
      <c r="E226" s="1"/>
      <c r="F226" s="1"/>
    </row>
    <row r="227" spans="2:6">
      <c r="B227" s="1"/>
      <c r="C227" s="1"/>
      <c r="D227" s="1"/>
      <c r="E227" s="1"/>
      <c r="F227" s="1"/>
    </row>
    <row r="228" spans="2:6">
      <c r="B228" s="1"/>
      <c r="C228" s="1"/>
      <c r="D228" s="1"/>
      <c r="E228" s="1"/>
      <c r="F228" s="1"/>
    </row>
    <row r="229" spans="2:6">
      <c r="B229" s="1"/>
      <c r="C229" s="1"/>
      <c r="D229" s="1"/>
      <c r="E229" s="1"/>
      <c r="F229" s="1"/>
    </row>
    <row r="230" spans="2:6">
      <c r="B230" s="1"/>
      <c r="C230" s="1"/>
      <c r="D230" s="1"/>
      <c r="E230" s="1"/>
      <c r="F230" s="1"/>
    </row>
    <row r="231" spans="2:6">
      <c r="B231" s="1"/>
      <c r="C231" s="1"/>
      <c r="D231" s="1"/>
      <c r="E231" s="1"/>
      <c r="F231" s="1"/>
    </row>
    <row r="232" spans="2:6">
      <c r="B232" s="1"/>
      <c r="C232" s="1"/>
      <c r="D232" s="1"/>
      <c r="E232" s="1"/>
      <c r="F232" s="1"/>
    </row>
    <row r="233" spans="2:6">
      <c r="B233" s="1"/>
      <c r="C233" s="1"/>
      <c r="D233" s="1"/>
      <c r="E233" s="1"/>
      <c r="F233" s="1"/>
    </row>
    <row r="234" spans="2:6">
      <c r="B234" s="1"/>
      <c r="C234" s="1"/>
      <c r="D234" s="1"/>
      <c r="E234" s="1"/>
      <c r="F234" s="1"/>
    </row>
    <row r="235" spans="2:6">
      <c r="B235" s="1"/>
      <c r="C235" s="1"/>
      <c r="D235" s="1"/>
      <c r="E235" s="1"/>
      <c r="F235" s="1"/>
    </row>
    <row r="236" spans="2:6">
      <c r="B236" s="1"/>
      <c r="C236" s="1"/>
      <c r="D236" s="1"/>
      <c r="E236" s="1"/>
      <c r="F236" s="1"/>
    </row>
    <row r="237" spans="2:6">
      <c r="B237" s="1"/>
      <c r="C237" s="1"/>
      <c r="D237" s="1"/>
      <c r="E237" s="1"/>
      <c r="F237" s="1"/>
    </row>
    <row r="238" spans="2:6">
      <c r="B238" s="1"/>
      <c r="C238" s="1"/>
      <c r="D238" s="1"/>
      <c r="E238" s="1"/>
      <c r="F238" s="1"/>
    </row>
    <row r="239" spans="2:6">
      <c r="B239" s="1"/>
      <c r="C239" s="1"/>
      <c r="D239" s="1"/>
      <c r="E239" s="1"/>
      <c r="F239" s="1"/>
    </row>
    <row r="240" spans="2:6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</sheetData>
  <mergeCells count="29">
    <mergeCell ref="E11:H11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E13:H13"/>
    <mergeCell ref="E14:H14"/>
    <mergeCell ref="E15:H15"/>
    <mergeCell ref="E16:H16"/>
    <mergeCell ref="E17:H17"/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2021-09-28T08:48:00Z</dcterms:modified>
</cp:coreProperties>
</file>