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ожение 1 таблица 1" sheetId="2" r:id="rId2"/>
  </sheets>
  <definedNames>
    <definedName name="_xlnm.Print_Titles" localSheetId="1">'Приложение 1 таблица 1'!$12:$12</definedName>
  </definedNames>
  <calcPr fullCalcOnLoad="1"/>
</workbook>
</file>

<file path=xl/sharedStrings.xml><?xml version="1.0" encoding="utf-8"?>
<sst xmlns="http://schemas.openxmlformats.org/spreadsheetml/2006/main" count="367" uniqueCount="315">
  <si>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</si>
  <si>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</si>
  <si>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</si>
  <si>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</si>
  <si>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</si>
  <si>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</si>
  <si>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</si>
  <si>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</si>
  <si>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</si>
  <si>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</si>
  <si>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</si>
  <si>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</si>
  <si>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</si>
  <si>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</si>
  <si>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</si>
  <si>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</si>
  <si>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</si>
  <si>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</si>
  <si>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</si>
  <si>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</si>
  <si>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</si>
  <si>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</si>
  <si>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</si>
  <si>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</si>
  <si>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</si>
  <si>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</si>
  <si>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</si>
  <si>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</si>
  <si>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</si>
  <si>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</si>
  <si>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</si>
  <si>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                                           </t>
  </si>
  <si>
    <t>041 1 11 05013 10 0000 120</t>
  </si>
  <si>
    <t>041 1 11 05035 05 0000 120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</si>
  <si>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                                  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</si>
  <si>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</si>
  <si>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</si>
  <si>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</si>
  <si>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</si>
  <si>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048 1 12 01040 01 0000 120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</si>
  <si>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</si>
  <si>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</si>
  <si>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</si>
  <si>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</si>
  <si>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</si>
  <si>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</si>
  <si>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</si>
  <si>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</si>
  <si>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</si>
  <si>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</si>
  <si>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</si>
  <si>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041 1 14 06013 10 0000 430</t>
  </si>
  <si>
    <t>000 1 16 00000 00 0000 000</t>
  </si>
  <si>
    <t>000 1 16 03000 00 0000 140</t>
  </si>
  <si>
    <t>182 1 16 03030 01 0000 140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</si>
  <si>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</si>
  <si>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</si>
  <si>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</si>
  <si>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</si>
  <si>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</si>
  <si>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</si>
  <si>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</si>
  <si>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</si>
  <si>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</si>
  <si>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</si>
  <si>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                                                                                           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</si>
  <si>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</si>
  <si>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</si>
  <si>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</si>
  <si>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</si>
  <si>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</si>
  <si>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</si>
  <si>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</si>
  <si>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</si>
  <si>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</si>
  <si>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</si>
  <si>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</si>
  <si>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</si>
  <si>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</si>
  <si>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</si>
  <si>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</si>
  <si>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</si>
  <si>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000 2 02 00000 00 0000 000</t>
  </si>
  <si>
    <t>000 2 02 01000 00 0000 151</t>
  </si>
  <si>
    <t>000 2 02 01001 05 0000 151</t>
  </si>
  <si>
    <t>000 2 02 03000 00 0000 151</t>
  </si>
  <si>
    <t>000 2 02 03024 00 0000 151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</si>
  <si>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</si>
  <si>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</si>
  <si>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                                                 </t>
    </r>
  </si>
  <si>
    <t>000 2 02 04000 00 0000 151</t>
  </si>
  <si>
    <t>000 2 02 04014 00 0000 151</t>
  </si>
  <si>
    <t>000 2 02 04014 05 0000 151</t>
  </si>
  <si>
    <t>035 2 02 04014 05 0000 151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</si>
  <si>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</si>
  <si>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000 2 02 02000 00 0000 151</t>
  </si>
  <si>
    <t>000 2 02 02999 00 0000 151</t>
  </si>
  <si>
    <t>000 2 02 02999 05 0000 151</t>
  </si>
  <si>
    <t>039 2 02 02999 05 0000 151</t>
  </si>
  <si>
    <t>000 2 02 03999 00 0000 151</t>
  </si>
  <si>
    <t>000 2 02 03999 05 0000 151</t>
  </si>
  <si>
    <t xml:space="preserve">037 2 02 04014 05 0000 151 </t>
  </si>
  <si>
    <t>035 2 02 02999 05 0000 151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</si>
  <si>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</si>
  <si>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</si>
  <si>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</si>
  <si>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</si>
  <si>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</si>
  <si>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</si>
  <si>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</si>
  <si>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</si>
  <si>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</si>
  <si>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</si>
  <si>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</si>
  <si>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000 1 11 05020 00 0000 120</t>
  </si>
  <si>
    <t>035 2 02 03007 05 0000 151</t>
  </si>
  <si>
    <t>000 2 02 03007 05 0000 151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</si>
  <si>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</si>
  <si>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</si>
  <si>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</si>
  <si>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</si>
  <si>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</si>
  <si>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</si>
  <si>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</si>
  <si>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</si>
  <si>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</si>
  <si>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</si>
  <si>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</si>
  <si>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</si>
  <si>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</si>
  <si>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</si>
  <si>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</si>
  <si>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</si>
  <si>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</si>
  <si>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</si>
  <si>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</si>
  <si>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</si>
  <si>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</si>
  <si>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000 1 14 06013 10 0000 430</t>
  </si>
  <si>
    <t>000 1 16 03010 01 0000 140</t>
  </si>
  <si>
    <t>000 1 16 03030 01 0000 140</t>
  </si>
  <si>
    <t>000 2 02 01001 00 0000 151</t>
  </si>
  <si>
    <t>000 1 05 03010 01 0000 110</t>
  </si>
  <si>
    <t>000 1 11 05013 10 0000 120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</si>
  <si>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</si>
  <si>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</si>
  <si>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</si>
  <si>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</si>
  <si>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</si>
  <si>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</si>
  <si>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</si>
  <si>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</si>
  <si>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</si>
  <si>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</si>
  <si>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</si>
  <si>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</si>
  <si>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</si>
  <si>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Доходы от продажи земельных участков, государственная собственность на которые не разграничена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</si>
  <si>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</si>
  <si>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</si>
  <si>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</si>
  <si>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</si>
  <si>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</si>
  <si>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</si>
  <si>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</si>
  <si>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</si>
  <si>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</si>
  <si>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</si>
  <si>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</si>
  <si>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041 1 14 06013 13 0000 430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</si>
  <si>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</si>
  <si>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</si>
  <si>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</si>
  <si>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</si>
  <si>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</si>
  <si>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</si>
  <si>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188 1 16 08020 01 0000 140</t>
  </si>
  <si>
    <t>000 1 17 00000 00 0000 000</t>
  </si>
  <si>
    <t>Прочие неналоговые доходы</t>
  </si>
  <si>
    <t>ПРОЧИЕ НЕНАЛОГОВЫЕ ДОХОДЫ</t>
  </si>
  <si>
    <t>000 1 17 05000 00 0000 180</t>
  </si>
  <si>
    <t>000 1 17 05050 05 0000 180</t>
  </si>
  <si>
    <t>Прочие неналоговые доходы бюджетов муниципальных районов</t>
  </si>
  <si>
    <t>041 1 17 05050 05 0000 180</t>
  </si>
  <si>
    <t xml:space="preserve">041 2 02 04014 05 0000 151 </t>
  </si>
  <si>
    <t>100 1 03 02230 01 0000 110</t>
  </si>
  <si>
    <t>100 1 03 02240 01 0000 110</t>
  </si>
  <si>
    <t>100 1 03 02250 01 0000 110</t>
  </si>
  <si>
    <t>041 1 08 07150 01 0000 110</t>
  </si>
  <si>
    <t xml:space="preserve">ГОСУДАРСТВЕННАЯ ПОШЛИНА            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</si>
  <si>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</si>
  <si>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037 1 13 02995 05 0000 130</t>
  </si>
  <si>
    <t>000 2 02 03121 00 0000 151</t>
  </si>
  <si>
    <t>000 2 02 03121 05 0000 151</t>
  </si>
  <si>
    <t>035 2 02 03121 05 0000 151</t>
  </si>
  <si>
    <t>Исполнено за 1 квартал 2016 года (руб.)</t>
  </si>
  <si>
    <t>НАЛОГОВЫЕ И НЕНАЛОГОВЫЕ ДОХОДЫ</t>
  </si>
  <si>
    <t xml:space="preserve">ДОХОДЫ ОТ ОКАЗАНИЯ ПЛАТНЫХ УСЛУГ (РАБОТ) И КОМПЕНСАЦИИ ЗАТРАТ ГОСУДАРСТВА </t>
  </si>
  <si>
    <t xml:space="preserve">Прочие доходы от компенсации затрат государства 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</si>
  <si>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</si>
  <si>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</si>
  <si>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</si>
  <si>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БЕЗМОЗМЕЗДНЫЕ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</si>
  <si>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</si>
  <si>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</si>
  <si>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</si>
  <si>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</si>
  <si>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r>
      <t>Субсидии бюджетам бюджетной системы Российской Федерации (межбюджетные субсидии)</t>
    </r>
    <r>
      <rPr>
        <i/>
        <sz val="10"/>
        <color indexed="56"/>
        <rFont val="Times New Roman"/>
        <family val="1"/>
      </rPr>
      <t xml:space="preserve"> </t>
    </r>
  </si>
  <si>
    <t xml:space="preserve">Прочие субсидии </t>
  </si>
  <si>
    <t xml:space="preserve">Прочие субсидии бюджетам муниципальных районов </t>
  </si>
  <si>
    <t>Прочие субсидии бюджетам муниципальных районов</t>
  </si>
  <si>
    <t xml:space="preserve">Субвенции бюджетам бюджетной системы Российской Федерации </t>
  </si>
  <si>
    <t xml:space="preserve">Субвенции бюджетам на проведение Всероссийской сельскохозяйственной переписи в 2016 году </t>
  </si>
  <si>
    <t>Субвенции бюджетам муниципальных районов на проведение Всероссийской сельскохозяйственной переписи в 2016 году</t>
  </si>
  <si>
    <t xml:space="preserve">Субвенции бюджетам муниципальных районов на проведение Всероссийской сельскохозяйственной переписи в 2016 году </t>
  </si>
  <si>
    <r>
      <t xml:space="preserve">Иные межбюджетные трансферты </t>
    </r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</si>
  <si>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</si>
  <si>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</si>
  <si>
    <r>
  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</si>
  <si>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</si>
  <si>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100 1 03 02260 01 0000 110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</si>
  <si>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</si>
  <si>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</si>
  <si>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000 1 05 02020 02 0000 110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</si>
  <si>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</si>
  <si>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</si>
  <si>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</si>
  <si>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</si>
  <si>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182 1 05 04020 02 0000 110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</si>
  <si>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</si>
  <si>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</si>
  <si>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</si>
  <si>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</si>
  <si>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</si>
  <si>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</si>
  <si>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</si>
  <si>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</si>
  <si>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</si>
  <si>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>000 1 09 04000 00 0000 110</t>
  </si>
  <si>
    <t>Налоги на имущество</t>
  </si>
  <si>
    <t>000 1 09 04010 02 1000 110</t>
  </si>
  <si>
    <t>Налог на имущество предприятий (сумма платежа (перерасчеты, недоимка и задолженность по соответствующему платежу, в том числе по отмененному)</t>
  </si>
  <si>
    <t>182 1 09 04010 02 1000 110</t>
  </si>
  <si>
    <t>000 1 09 04050 00 0000 110</t>
  </si>
  <si>
    <t>Земельный налог (по обязательствам, возникшим до 1 января 2006 года)</t>
  </si>
  <si>
    <t>000 1 09 04053 05 0000 110</t>
  </si>
  <si>
    <t>Земельный налог (по обязательствам, возникшим до 1 января 2006 года), мобилизуемый на межселенных территориях</t>
  </si>
  <si>
    <t>182 1 09 04053 05 0000 110</t>
  </si>
  <si>
    <t>Прочие налоги и сборы (по отмененным налогам и сборам субъектов Российской Федерации)</t>
  </si>
  <si>
    <t>000 1  09 06000 02 0000 110</t>
  </si>
  <si>
    <t>Налог с продаж</t>
  </si>
  <si>
    <t>000 2 19 00000 00 0000 000</t>
  </si>
  <si>
    <t>000 2 19 05000 05 0000 151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</si>
  <si>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</si>
  <si>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000 1 12 01020 01 0000 120</t>
  </si>
  <si>
    <t>Плата за выбросы загрязняющих веществ в атмосферный воздух передвижными объектами</t>
  </si>
  <si>
    <t>048 1 12 01020 01 0000 120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</si>
  <si>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</si>
  <si>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</si>
  <si>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</si>
  <si>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</si>
  <si>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</si>
  <si>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</si>
  <si>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182 1 06 01030 05 0000 110</t>
  </si>
  <si>
    <t>000 2 02 02008 00 0000 151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</si>
  <si>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</si>
  <si>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</si>
  <si>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000 2 02 02008 05 0000 151</t>
  </si>
  <si>
    <t>035 2 02 02008 05 0000 151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</si>
  <si>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</si>
  <si>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</si>
  <si>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041 1 16 25030 01 0000 140</t>
  </si>
  <si>
    <r>
      <t xml:space="preserve">НАЛОГИ НА СОВОКУПНЫЙ ДОХОД                        </t>
    </r>
  </si>
  <si>
    <r>
      <t xml:space="preserve">Единый налог на вмененный доход для отдельных видов деятельности                                                     </t>
    </r>
  </si>
  <si>
    <r>
      <t xml:space="preserve">Единый налог на вмененный доход для отдельных видов деятельности                                                    </t>
    </r>
  </si>
  <si>
    <r>
      <t xml:space="preserve">Единый налог на вмененный доход для отдельных видов деятельности                                                   </t>
    </r>
  </si>
  <si>
    <t xml:space="preserve">Доходы от компенсации затрат государства                                           </t>
  </si>
  <si>
    <t xml:space="preserve">Прочие поступления от денежных взысканий (штрафов) и иных сумм в возмещение ущерба                       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</si>
  <si>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</t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</si>
  <si>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</si>
  <si>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</si>
  <si>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</t>
    </r>
  </si>
  <si>
    <r>
      <t>Доходы от реализации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0"/>
        <rFont val="Times New Roman"/>
        <family val="1"/>
      </rPr>
      <t xml:space="preserve">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</si>
  <si>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0"/>
        <rFont val="Times New Roman"/>
        <family val="1"/>
      </rPr>
      <t xml:space="preserve"> </t>
    </r>
  </si>
  <si>
    <r>
      <t xml:space="preserve">Прочие поступления от денежных взысканий (штрафов) и иных сумм в возмещение ущерба, зачисляемые в бюджеты муниципальных районов     </t>
    </r>
    <r>
      <rPr>
        <i/>
        <sz val="10"/>
        <rFont val="Times New Roman"/>
        <family val="1"/>
      </rPr>
      <t xml:space="preserve">  </t>
    </r>
  </si>
  <si>
    <r>
      <rPr>
        <b/>
        <sz val="10"/>
        <rFont val="Times New Roman"/>
        <family val="1"/>
      </rPr>
      <t>Возврат остатков субсидий, субвенций и иных межбюджетных трансфертов, имеющих целевое назначение, прошлых лет</t>
    </r>
    <r>
      <rPr>
        <sz val="10"/>
        <rFont val="Times New Roman"/>
        <family val="1"/>
      </rPr>
      <t xml:space="preserve"> </t>
    </r>
  </si>
  <si>
    <t>Исполнено за 1 квартал 2017 года (руб.)</t>
  </si>
  <si>
    <t>Сведения о доходах бюджета Южского муниципального района по видам доходов за 1 квартал 2017 года в сравнении с соответствующим периодом 2016 года</t>
  </si>
  <si>
    <t>041 1 13 2995 05 0000 130</t>
  </si>
  <si>
    <t>039 1 13 02995 05 0000 130</t>
  </si>
  <si>
    <t>044 1 13 2995 05 0000 130</t>
  </si>
  <si>
    <t>000 1 14 06020 00 0000 430</t>
  </si>
  <si>
    <t>000 1 14 06025 05 0000 430</t>
  </si>
  <si>
    <t>041 1 14 06025 05 0000 430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</si>
  <si>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</si>
  <si>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000 1 16 28000 01 0000 140</t>
  </si>
  <si>
    <t>Денежные взыскания (штрафы) за нарушение законодательства Российской Федерации в области обеспечения санитарно-эпидемилогического благополучия человека и законодательства в сфере защиты прав потребителей</t>
  </si>
  <si>
    <t>188 1 16 28000 01 0000 140</t>
  </si>
  <si>
    <t>000 1 16 33000 00 0000 140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</si>
  <si>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</t>
  </si>
  <si>
    <t>000 1 16 33050 05 0000 140</t>
  </si>
  <si>
    <t>161 1 16 33050 05 0000 140</t>
  </si>
  <si>
    <t>076 1 16 90050 05 0000 140</t>
  </si>
  <si>
    <t>415 1 16 90050 05 0000 140</t>
  </si>
  <si>
    <t>037 2 02 01001 05 0000 151/    037 2 02 15001 05 0000 151</t>
  </si>
  <si>
    <t>035 2 02 03024 05 0000 151/     035 2 02 30024 05 0000 151</t>
  </si>
  <si>
    <t>039 2 02 03024 05 0000 151/       039 2 02 30024 05 0000 151</t>
  </si>
  <si>
    <t>039 2 02 03999 05 0000 151/        039 0 02 39999 05 0000 151</t>
  </si>
  <si>
    <t>043 2 02 04014 05 0000 151 /      043 2 02 40014 05 0000 151</t>
  </si>
  <si>
    <t>035 2 19 05000 05 0000 151/      039 2 19 60010 05 0000 151</t>
  </si>
  <si>
    <t>000 1 09 06010 02 0000 110</t>
  </si>
  <si>
    <t>182 1 09 06010 02 0000 110</t>
  </si>
  <si>
    <t>Рост (снижение) 2017 года к 2016 году (по состоянию на 1 апреля)</t>
  </si>
  <si>
    <t>в % (гр.4/гр.3*100)</t>
  </si>
  <si>
    <t>в руб. (гр.4-гр.3)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</si>
</sst>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"/>
    <numFmt numFmtId="170" formatCode="#,##0.0"/>
    <numFmt numFmtId="171" formatCode="#,##0.000"/>
  </numFmts>
  <fonts count="50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0"/>
      <color indexed="56"/>
      <name val="Times New Roman"/>
      <family val="1"/>
    </font>
    <font>
      <i/>
      <sz val="9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i/>
      <sz val="1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justify"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justify" vertical="top" wrapText="1"/>
    </xf>
    <xf numFmtId="4" fontId="9" fillId="33" borderId="10" xfId="0" applyNumberFormat="1" applyFont="1" applyFill="1" applyBorder="1" applyAlignment="1">
      <alignment horizontal="center" vertical="center" shrinkToFit="1"/>
    </xf>
    <xf numFmtId="4" fontId="9" fillId="34" borderId="10" xfId="0" applyNumberFormat="1" applyFont="1" applyFill="1" applyBorder="1" applyAlignment="1">
      <alignment horizontal="center" vertical="center" wrapText="1" shrinkToFit="1"/>
    </xf>
    <xf numFmtId="4" fontId="9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justify" vertical="top" wrapText="1"/>
    </xf>
    <xf numFmtId="4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Fill="1" applyBorder="1" applyAlignment="1">
      <alignment horizontal="justify" vertical="top" wrapText="1"/>
    </xf>
    <xf numFmtId="4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justify" vertical="top" wrapText="1"/>
    </xf>
    <xf numFmtId="4" fontId="10" fillId="0" borderId="10" xfId="0" applyNumberFormat="1" applyFont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shrinkToFit="1"/>
    </xf>
    <xf numFmtId="2" fontId="9" fillId="0" borderId="10" xfId="0" applyNumberFormat="1" applyFont="1" applyFill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justify" vertical="top" wrapText="1"/>
    </xf>
    <xf numFmtId="4" fontId="10" fillId="34" borderId="10" xfId="0" applyNumberFormat="1" applyFont="1" applyFill="1" applyBorder="1" applyAlignment="1" applyProtection="1">
      <alignment horizontal="center" vertical="center" shrinkToFit="1"/>
      <protection locked="0"/>
    </xf>
    <xf numFmtId="4" fontId="9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>
      <alignment horizontal="justify" vertical="top" wrapText="1"/>
    </xf>
    <xf numFmtId="0" fontId="9" fillId="0" borderId="10" xfId="0" applyNumberFormat="1" applyFont="1" applyBorder="1" applyAlignment="1">
      <alignment horizontal="justify" vertical="top" wrapText="1"/>
    </xf>
    <xf numFmtId="4" fontId="9" fillId="34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justify" vertical="top" wrapText="1"/>
    </xf>
    <xf numFmtId="2" fontId="10" fillId="0" borderId="10" xfId="0" applyNumberFormat="1" applyFont="1" applyFill="1" applyBorder="1" applyAlignment="1">
      <alignment horizontal="justify" vertical="top" wrapText="1"/>
    </xf>
    <xf numFmtId="4" fontId="9" fillId="0" borderId="10" xfId="0" applyNumberFormat="1" applyFont="1" applyFill="1" applyBorder="1" applyAlignment="1">
      <alignment horizontal="center" vertical="center" shrinkToFit="1"/>
    </xf>
    <xf numFmtId="4" fontId="10" fillId="34" borderId="10" xfId="0" applyNumberFormat="1" applyFont="1" applyFill="1" applyBorder="1" applyAlignment="1">
      <alignment horizontal="center" vertical="center" shrinkToFit="1"/>
    </xf>
    <xf numFmtId="4" fontId="1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2" fontId="9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shrinkToFit="1"/>
    </xf>
    <xf numFmtId="4" fontId="10" fillId="0" borderId="12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2" fontId="10" fillId="0" borderId="16" xfId="0" applyNumberFormat="1" applyFont="1" applyFill="1" applyBorder="1" applyAlignment="1">
      <alignment horizontal="left" vertical="center" wrapText="1"/>
    </xf>
    <xf numFmtId="2" fontId="10" fillId="0" borderId="17" xfId="0" applyNumberFormat="1" applyFont="1" applyFill="1" applyBorder="1" applyAlignment="1">
      <alignment horizontal="left" vertical="center" wrapText="1"/>
    </xf>
    <xf numFmtId="0" fontId="49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2"/>
  <sheetViews>
    <sheetView tabSelected="1" zoomScalePageLayoutView="0" workbookViewId="0" topLeftCell="A7">
      <selection activeCell="C12" sqref="C12"/>
    </sheetView>
  </sheetViews>
  <sheetFormatPr defaultColWidth="9.00390625" defaultRowHeight="12.75"/>
  <cols>
    <col min="1" max="1" width="24.375" style="2" customWidth="1"/>
    <col min="2" max="2" width="27.00390625" style="3" customWidth="1"/>
    <col min="3" max="3" width="15.25390625" style="3" customWidth="1"/>
    <col min="4" max="4" width="13.00390625" style="4" customWidth="1"/>
    <col min="5" max="5" width="0.12890625" style="3" hidden="1" customWidth="1"/>
    <col min="6" max="6" width="12.00390625" style="3" hidden="1" customWidth="1"/>
    <col min="7" max="7" width="0.12890625" style="3" hidden="1" customWidth="1"/>
    <col min="8" max="8" width="9.375" style="3" customWidth="1"/>
    <col min="9" max="9" width="13.375" style="3" customWidth="1"/>
    <col min="10" max="16384" width="9.125" style="3" customWidth="1"/>
  </cols>
  <sheetData>
    <row r="1" spans="2:8" ht="18.75" hidden="1">
      <c r="B1" s="68"/>
      <c r="C1" s="68"/>
      <c r="D1" s="68"/>
      <c r="E1" s="68"/>
      <c r="F1" s="68"/>
      <c r="G1" s="68"/>
      <c r="H1" s="68"/>
    </row>
    <row r="2" spans="2:8" ht="18.75" hidden="1">
      <c r="B2" s="68"/>
      <c r="C2" s="68"/>
      <c r="D2" s="68"/>
      <c r="E2" s="68"/>
      <c r="F2" s="68"/>
      <c r="G2" s="68"/>
      <c r="H2" s="68"/>
    </row>
    <row r="3" spans="2:8" ht="18.75" hidden="1">
      <c r="B3" s="68"/>
      <c r="C3" s="68"/>
      <c r="D3" s="68"/>
      <c r="E3" s="68"/>
      <c r="F3" s="68"/>
      <c r="G3" s="68"/>
      <c r="H3" s="68"/>
    </row>
    <row r="4" spans="2:8" ht="18.75" hidden="1">
      <c r="B4" s="68"/>
      <c r="C4" s="68"/>
      <c r="D4" s="68"/>
      <c r="E4" s="68"/>
      <c r="F4" s="68"/>
      <c r="G4" s="68"/>
      <c r="H4" s="68"/>
    </row>
    <row r="5" ht="18.75" hidden="1"/>
    <row r="6" ht="18.75" hidden="1">
      <c r="H6" s="11"/>
    </row>
    <row r="8" spans="1:9" ht="60" customHeight="1">
      <c r="A8" s="64" t="s">
        <v>287</v>
      </c>
      <c r="B8" s="64"/>
      <c r="C8" s="64"/>
      <c r="D8" s="64"/>
      <c r="E8" s="64"/>
      <c r="F8" s="64"/>
      <c r="G8" s="64"/>
      <c r="H8" s="64"/>
      <c r="I8" s="64"/>
    </row>
    <row r="9" spans="1:3" ht="15" customHeight="1">
      <c r="A9" s="67"/>
      <c r="B9" s="67"/>
      <c r="C9" s="67"/>
    </row>
    <row r="10" spans="1:9" ht="87" customHeight="1">
      <c r="A10" s="60" t="s">
        <v>73</v>
      </c>
      <c r="B10" s="60" t="s">
        <v>74</v>
      </c>
      <c r="C10" s="60" t="s">
        <v>195</v>
      </c>
      <c r="D10" s="62" t="s">
        <v>286</v>
      </c>
      <c r="E10" s="9"/>
      <c r="F10" s="9"/>
      <c r="G10" s="9"/>
      <c r="H10" s="69" t="s">
        <v>312</v>
      </c>
      <c r="I10" s="70"/>
    </row>
    <row r="11" spans="1:9" ht="87" customHeight="1">
      <c r="A11" s="61"/>
      <c r="B11" s="61"/>
      <c r="C11" s="61"/>
      <c r="D11" s="63"/>
      <c r="E11" s="9"/>
      <c r="F11" s="9"/>
      <c r="G11" s="9"/>
      <c r="H11" s="71" t="s">
        <v>313</v>
      </c>
      <c r="I11" s="58" t="s">
        <v>314</v>
      </c>
    </row>
    <row r="12" spans="1:9" ht="18.75">
      <c r="A12" s="8">
        <v>1</v>
      </c>
      <c r="B12" s="8">
        <v>2</v>
      </c>
      <c r="C12" s="5">
        <v>3</v>
      </c>
      <c r="D12" s="51">
        <v>4</v>
      </c>
      <c r="E12" s="10"/>
      <c r="F12" s="10"/>
      <c r="G12" s="10"/>
      <c r="H12" s="51">
        <v>5</v>
      </c>
      <c r="I12" s="59">
        <v>6</v>
      </c>
    </row>
    <row r="13" spans="1:9" ht="43.5" customHeight="1">
      <c r="A13" s="45" t="s">
        <v>12</v>
      </c>
      <c r="B13" s="13" t="s">
        <v>196</v>
      </c>
      <c r="C13" s="14">
        <f>C14+C24+C34+C50+C70+C83+C93+C107+C121+C146+C57+C46</f>
        <v>9899394.62</v>
      </c>
      <c r="D13" s="14">
        <v>19016475</v>
      </c>
      <c r="E13" s="15">
        <v>39401.33</v>
      </c>
      <c r="F13" s="15">
        <v>42044.09</v>
      </c>
      <c r="G13" s="15">
        <v>44531</v>
      </c>
      <c r="H13" s="72">
        <f aca="true" t="shared" si="0" ref="H13:H76">D13/C13*100</f>
        <v>192.0973527167058</v>
      </c>
      <c r="I13" s="15">
        <f>D13-C13</f>
        <v>9117080.38</v>
      </c>
    </row>
    <row r="14" spans="1:9" ht="28.5" customHeight="1">
      <c r="A14" s="45" t="s">
        <v>13</v>
      </c>
      <c r="B14" s="13" t="s">
        <v>14</v>
      </c>
      <c r="C14" s="14">
        <f>C15</f>
        <v>5741700.789999999</v>
      </c>
      <c r="D14" s="14">
        <v>9961710.4</v>
      </c>
      <c r="E14" s="16"/>
      <c r="F14" s="16"/>
      <c r="G14" s="16"/>
      <c r="H14" s="72">
        <f t="shared" si="0"/>
        <v>173.497553501042</v>
      </c>
      <c r="I14" s="15">
        <f aca="true" t="shared" si="1" ref="I14:I77">D14-C14</f>
        <v>4220009.610000001</v>
      </c>
    </row>
    <row r="15" spans="1:9" ht="20.25" customHeight="1">
      <c r="A15" s="12" t="s">
        <v>15</v>
      </c>
      <c r="B15" s="17" t="s">
        <v>16</v>
      </c>
      <c r="C15" s="18">
        <f>C16+C18+C20+C22</f>
        <v>5741700.789999999</v>
      </c>
      <c r="D15" s="18">
        <v>9961710.4</v>
      </c>
      <c r="E15" s="16"/>
      <c r="F15" s="16"/>
      <c r="G15" s="16"/>
      <c r="H15" s="72">
        <f t="shared" si="0"/>
        <v>173.497553501042</v>
      </c>
      <c r="I15" s="15">
        <f t="shared" si="1"/>
        <v>4220009.610000001</v>
      </c>
    </row>
    <row r="16" spans="1:9" ht="118.5" customHeight="1">
      <c r="A16" s="12" t="s">
        <v>120</v>
      </c>
      <c r="B16" s="19" t="s">
        <v>94</v>
      </c>
      <c r="C16" s="20">
        <f>C17</f>
        <v>5690708.76</v>
      </c>
      <c r="D16" s="42">
        <v>9927162.22</v>
      </c>
      <c r="E16" s="16"/>
      <c r="F16" s="16"/>
      <c r="G16" s="16"/>
      <c r="H16" s="72">
        <f t="shared" si="0"/>
        <v>174.44509354929633</v>
      </c>
      <c r="I16" s="15">
        <f t="shared" si="1"/>
        <v>4236453.460000001</v>
      </c>
    </row>
    <row r="17" spans="1:9" ht="120.75" customHeight="1">
      <c r="A17" s="12" t="s">
        <v>17</v>
      </c>
      <c r="B17" s="19" t="s">
        <v>94</v>
      </c>
      <c r="C17" s="20">
        <v>5690708.76</v>
      </c>
      <c r="D17" s="52">
        <v>9927162.22</v>
      </c>
      <c r="E17" s="16"/>
      <c r="F17" s="16"/>
      <c r="G17" s="16"/>
      <c r="H17" s="72">
        <f t="shared" si="0"/>
        <v>174.44509354929633</v>
      </c>
      <c r="I17" s="15">
        <f t="shared" si="1"/>
        <v>4236453.460000001</v>
      </c>
    </row>
    <row r="18" spans="1:9" ht="199.5" customHeight="1">
      <c r="A18" s="12" t="s">
        <v>121</v>
      </c>
      <c r="B18" s="19" t="s">
        <v>19</v>
      </c>
      <c r="C18" s="20">
        <f>C19</f>
        <v>27903.81</v>
      </c>
      <c r="D18" s="42">
        <f>D19</f>
        <v>4529.79</v>
      </c>
      <c r="E18" s="16"/>
      <c r="F18" s="16"/>
      <c r="G18" s="16"/>
      <c r="H18" s="72">
        <f t="shared" si="0"/>
        <v>16.233589606580605</v>
      </c>
      <c r="I18" s="15">
        <f t="shared" si="1"/>
        <v>-23374.02</v>
      </c>
    </row>
    <row r="19" spans="1:9" ht="207" customHeight="1">
      <c r="A19" s="12" t="s">
        <v>18</v>
      </c>
      <c r="B19" s="19" t="s">
        <v>19</v>
      </c>
      <c r="C19" s="21">
        <v>27903.81</v>
      </c>
      <c r="D19" s="53">
        <v>4529.79</v>
      </c>
      <c r="E19" s="16"/>
      <c r="F19" s="16"/>
      <c r="G19" s="16"/>
      <c r="H19" s="72">
        <f t="shared" si="0"/>
        <v>16.233589606580605</v>
      </c>
      <c r="I19" s="15">
        <f t="shared" si="1"/>
        <v>-23374.02</v>
      </c>
    </row>
    <row r="20" spans="1:9" ht="94.5" customHeight="1">
      <c r="A20" s="12" t="s">
        <v>122</v>
      </c>
      <c r="B20" s="17" t="s">
        <v>77</v>
      </c>
      <c r="C20" s="21">
        <f>C21</f>
        <v>4930.22</v>
      </c>
      <c r="D20" s="54">
        <v>3502.39</v>
      </c>
      <c r="E20" s="16"/>
      <c r="F20" s="16"/>
      <c r="G20" s="16"/>
      <c r="H20" s="72">
        <f t="shared" si="0"/>
        <v>71.03922340179545</v>
      </c>
      <c r="I20" s="15">
        <f t="shared" si="1"/>
        <v>-1427.8300000000004</v>
      </c>
    </row>
    <row r="21" spans="1:9" ht="85.5" customHeight="1">
      <c r="A21" s="12" t="s">
        <v>20</v>
      </c>
      <c r="B21" s="17" t="s">
        <v>77</v>
      </c>
      <c r="C21" s="22">
        <v>4930.22</v>
      </c>
      <c r="D21" s="52">
        <v>3502.39</v>
      </c>
      <c r="E21" s="16"/>
      <c r="F21" s="16"/>
      <c r="G21" s="16"/>
      <c r="H21" s="72">
        <f t="shared" si="0"/>
        <v>71.03922340179545</v>
      </c>
      <c r="I21" s="15">
        <f t="shared" si="1"/>
        <v>-1427.8300000000004</v>
      </c>
    </row>
    <row r="22" spans="1:9" ht="158.25" customHeight="1">
      <c r="A22" s="12" t="s">
        <v>123</v>
      </c>
      <c r="B22" s="19" t="s">
        <v>89</v>
      </c>
      <c r="C22" s="22">
        <f>C23</f>
        <v>18158</v>
      </c>
      <c r="D22" s="27">
        <f>D23</f>
        <v>26516</v>
      </c>
      <c r="E22" s="16"/>
      <c r="F22" s="16"/>
      <c r="G22" s="16"/>
      <c r="H22" s="72">
        <f t="shared" si="0"/>
        <v>146.02929838087894</v>
      </c>
      <c r="I22" s="15">
        <f t="shared" si="1"/>
        <v>8358</v>
      </c>
    </row>
    <row r="23" spans="1:9" ht="157.5" customHeight="1">
      <c r="A23" s="12" t="s">
        <v>21</v>
      </c>
      <c r="B23" s="19" t="s">
        <v>89</v>
      </c>
      <c r="C23" s="22">
        <v>18158</v>
      </c>
      <c r="D23" s="52">
        <v>26516</v>
      </c>
      <c r="E23" s="16"/>
      <c r="F23" s="16"/>
      <c r="G23" s="16"/>
      <c r="H23" s="72">
        <f t="shared" si="0"/>
        <v>146.02929838087894</v>
      </c>
      <c r="I23" s="15">
        <f t="shared" si="1"/>
        <v>8358</v>
      </c>
    </row>
    <row r="24" spans="1:9" s="6" customFormat="1" ht="64.5" customHeight="1">
      <c r="A24" s="46" t="s">
        <v>75</v>
      </c>
      <c r="B24" s="23" t="s">
        <v>103</v>
      </c>
      <c r="C24" s="24">
        <f>C25</f>
        <v>292260.70999999996</v>
      </c>
      <c r="D24" s="24">
        <f>D25</f>
        <v>1002340.86</v>
      </c>
      <c r="E24" s="25"/>
      <c r="F24" s="25"/>
      <c r="G24" s="25"/>
      <c r="H24" s="72">
        <f t="shared" si="0"/>
        <v>342.9612074780767</v>
      </c>
      <c r="I24" s="15">
        <f t="shared" si="1"/>
        <v>710080.15</v>
      </c>
    </row>
    <row r="25" spans="1:9" ht="54" customHeight="1">
      <c r="A25" s="47" t="s">
        <v>76</v>
      </c>
      <c r="B25" s="26" t="s">
        <v>104</v>
      </c>
      <c r="C25" s="27">
        <f>C26+C28+C30+C32</f>
        <v>292260.70999999996</v>
      </c>
      <c r="D25" s="27">
        <f>D26+D28+D30+D32</f>
        <v>1002340.86</v>
      </c>
      <c r="E25" s="27">
        <f>E26+E28+E30+E32</f>
        <v>0</v>
      </c>
      <c r="F25" s="27">
        <f>F26+F28+F30+F32</f>
        <v>0</v>
      </c>
      <c r="G25" s="27">
        <f>G26+G28+G30+G32</f>
        <v>0</v>
      </c>
      <c r="H25" s="72">
        <f t="shared" si="0"/>
        <v>342.9612074780767</v>
      </c>
      <c r="I25" s="15">
        <f t="shared" si="1"/>
        <v>710080.15</v>
      </c>
    </row>
    <row r="26" spans="1:9" ht="131.25" customHeight="1">
      <c r="A26" s="47" t="s">
        <v>126</v>
      </c>
      <c r="B26" s="19" t="s">
        <v>105</v>
      </c>
      <c r="C26" s="27">
        <f>C27</f>
        <v>101660.29</v>
      </c>
      <c r="D26" s="27">
        <f>D27</f>
        <v>372776.85</v>
      </c>
      <c r="E26" s="16"/>
      <c r="F26" s="16"/>
      <c r="G26" s="16"/>
      <c r="H26" s="72">
        <f t="shared" si="0"/>
        <v>366.6887532978708</v>
      </c>
      <c r="I26" s="15">
        <f t="shared" si="1"/>
        <v>271116.56</v>
      </c>
    </row>
    <row r="27" spans="1:9" ht="131.25" customHeight="1">
      <c r="A27" s="47" t="s">
        <v>185</v>
      </c>
      <c r="B27" s="19" t="s">
        <v>105</v>
      </c>
      <c r="C27" s="22">
        <v>101660.29</v>
      </c>
      <c r="D27" s="52">
        <v>372776.85</v>
      </c>
      <c r="E27" s="16"/>
      <c r="F27" s="16"/>
      <c r="G27" s="16"/>
      <c r="H27" s="72">
        <f t="shared" si="0"/>
        <v>366.6887532978708</v>
      </c>
      <c r="I27" s="15">
        <f t="shared" si="1"/>
        <v>271116.56</v>
      </c>
    </row>
    <row r="28" spans="1:9" ht="156.75" customHeight="1">
      <c r="A28" s="47" t="s">
        <v>125</v>
      </c>
      <c r="B28" s="19" t="s">
        <v>106</v>
      </c>
      <c r="C28" s="22">
        <f>C29</f>
        <v>1775.93</v>
      </c>
      <c r="D28" s="27">
        <f>D29</f>
        <v>3725.8</v>
      </c>
      <c r="E28" s="16"/>
      <c r="F28" s="16"/>
      <c r="G28" s="16"/>
      <c r="H28" s="72">
        <f t="shared" si="0"/>
        <v>209.79430495571333</v>
      </c>
      <c r="I28" s="15">
        <f t="shared" si="1"/>
        <v>1949.8700000000001</v>
      </c>
    </row>
    <row r="29" spans="1:9" ht="158.25" customHeight="1">
      <c r="A29" s="47" t="s">
        <v>186</v>
      </c>
      <c r="B29" s="19" t="s">
        <v>106</v>
      </c>
      <c r="C29" s="22">
        <v>1775.93</v>
      </c>
      <c r="D29" s="52">
        <v>3725.8</v>
      </c>
      <c r="E29" s="16"/>
      <c r="F29" s="16"/>
      <c r="G29" s="16"/>
      <c r="H29" s="72">
        <f t="shared" si="0"/>
        <v>209.79430495571333</v>
      </c>
      <c r="I29" s="15">
        <f t="shared" si="1"/>
        <v>1949.8700000000001</v>
      </c>
    </row>
    <row r="30" spans="1:9" ht="134.25" customHeight="1">
      <c r="A30" s="47" t="s">
        <v>124</v>
      </c>
      <c r="B30" s="19" t="s">
        <v>107</v>
      </c>
      <c r="C30" s="22">
        <f>C31</f>
        <v>207103.2</v>
      </c>
      <c r="D30" s="27">
        <f>D31</f>
        <v>694214.63</v>
      </c>
      <c r="E30" s="16"/>
      <c r="F30" s="16"/>
      <c r="G30" s="16"/>
      <c r="H30" s="72">
        <f t="shared" si="0"/>
        <v>335.20227113825376</v>
      </c>
      <c r="I30" s="15">
        <f t="shared" si="1"/>
        <v>487111.43</v>
      </c>
    </row>
    <row r="31" spans="1:9" ht="133.5" customHeight="1">
      <c r="A31" s="47" t="s">
        <v>187</v>
      </c>
      <c r="B31" s="19" t="s">
        <v>107</v>
      </c>
      <c r="C31" s="22">
        <v>207103.2</v>
      </c>
      <c r="D31" s="52">
        <v>694214.63</v>
      </c>
      <c r="E31" s="16"/>
      <c r="F31" s="16"/>
      <c r="G31" s="16"/>
      <c r="H31" s="72">
        <f t="shared" si="0"/>
        <v>335.20227113825376</v>
      </c>
      <c r="I31" s="15">
        <f t="shared" si="1"/>
        <v>487111.43</v>
      </c>
    </row>
    <row r="32" spans="1:9" ht="132" customHeight="1">
      <c r="A32" s="47" t="s">
        <v>221</v>
      </c>
      <c r="B32" s="19" t="s">
        <v>222</v>
      </c>
      <c r="C32" s="22">
        <f>C33</f>
        <v>-18278.71</v>
      </c>
      <c r="D32" s="27">
        <f>D33</f>
        <v>-68376.42</v>
      </c>
      <c r="E32" s="16"/>
      <c r="F32" s="16"/>
      <c r="G32" s="16"/>
      <c r="H32" s="72">
        <f t="shared" si="0"/>
        <v>374.0768358379776</v>
      </c>
      <c r="I32" s="15">
        <f t="shared" si="1"/>
        <v>-50097.71</v>
      </c>
    </row>
    <row r="33" spans="1:9" ht="129.75" customHeight="1">
      <c r="A33" s="47" t="s">
        <v>220</v>
      </c>
      <c r="B33" s="19" t="s">
        <v>222</v>
      </c>
      <c r="C33" s="22">
        <v>-18278.71</v>
      </c>
      <c r="D33" s="52">
        <v>-68376.42</v>
      </c>
      <c r="E33" s="16"/>
      <c r="F33" s="16"/>
      <c r="G33" s="16"/>
      <c r="H33" s="72">
        <f t="shared" si="0"/>
        <v>374.0768358379776</v>
      </c>
      <c r="I33" s="15">
        <f t="shared" si="1"/>
        <v>-50097.71</v>
      </c>
    </row>
    <row r="34" spans="1:9" ht="25.5">
      <c r="A34" s="45" t="s">
        <v>22</v>
      </c>
      <c r="B34" s="28" t="s">
        <v>272</v>
      </c>
      <c r="C34" s="14">
        <f>C35+C40+C43</f>
        <v>1522636.8299999998</v>
      </c>
      <c r="D34" s="14">
        <f>D35+D40+D43</f>
        <v>1279745.81</v>
      </c>
      <c r="E34" s="16"/>
      <c r="F34" s="16"/>
      <c r="G34" s="16"/>
      <c r="H34" s="72">
        <f t="shared" si="0"/>
        <v>84.04800046771496</v>
      </c>
      <c r="I34" s="15">
        <f t="shared" si="1"/>
        <v>-242891.0199999998</v>
      </c>
    </row>
    <row r="35" spans="1:9" ht="41.25" customHeight="1">
      <c r="A35" s="12" t="s">
        <v>78</v>
      </c>
      <c r="B35" s="17" t="s">
        <v>273</v>
      </c>
      <c r="C35" s="29">
        <f>C36+C38</f>
        <v>1472043.8299999998</v>
      </c>
      <c r="D35" s="18">
        <f>D36+D38</f>
        <v>1244845.61</v>
      </c>
      <c r="E35" s="16"/>
      <c r="F35" s="16"/>
      <c r="G35" s="16"/>
      <c r="H35" s="72">
        <f t="shared" si="0"/>
        <v>84.56579788116773</v>
      </c>
      <c r="I35" s="15">
        <f t="shared" si="1"/>
        <v>-227198.21999999974</v>
      </c>
    </row>
    <row r="36" spans="1:9" ht="38.25" customHeight="1">
      <c r="A36" s="12" t="s">
        <v>128</v>
      </c>
      <c r="B36" s="17" t="s">
        <v>274</v>
      </c>
      <c r="C36" s="29">
        <f>C37</f>
        <v>1471709.14</v>
      </c>
      <c r="D36" s="18">
        <f>D37</f>
        <v>1244844.54</v>
      </c>
      <c r="E36" s="16"/>
      <c r="F36" s="16"/>
      <c r="G36" s="16"/>
      <c r="H36" s="72">
        <f t="shared" si="0"/>
        <v>84.58495678025075</v>
      </c>
      <c r="I36" s="15">
        <f t="shared" si="1"/>
        <v>-226864.59999999986</v>
      </c>
    </row>
    <row r="37" spans="1:9" ht="40.5" customHeight="1">
      <c r="A37" s="12" t="s">
        <v>23</v>
      </c>
      <c r="B37" s="17" t="s">
        <v>275</v>
      </c>
      <c r="C37" s="22">
        <v>1471709.14</v>
      </c>
      <c r="D37" s="52">
        <v>1244844.54</v>
      </c>
      <c r="E37" s="16"/>
      <c r="F37" s="16"/>
      <c r="G37" s="16"/>
      <c r="H37" s="72">
        <f t="shared" si="0"/>
        <v>84.58495678025075</v>
      </c>
      <c r="I37" s="15">
        <f t="shared" si="1"/>
        <v>-226864.59999999986</v>
      </c>
    </row>
    <row r="38" spans="1:9" ht="66" customHeight="1">
      <c r="A38" s="12" t="s">
        <v>223</v>
      </c>
      <c r="B38" s="17" t="s">
        <v>225</v>
      </c>
      <c r="C38" s="22">
        <f>C39</f>
        <v>334.69</v>
      </c>
      <c r="D38" s="27">
        <f>D39</f>
        <v>1.07</v>
      </c>
      <c r="E38" s="16"/>
      <c r="F38" s="16"/>
      <c r="G38" s="16"/>
      <c r="H38" s="72">
        <f t="shared" si="0"/>
        <v>0.31969882577907915</v>
      </c>
      <c r="I38" s="15">
        <f t="shared" si="1"/>
        <v>-333.62</v>
      </c>
    </row>
    <row r="39" spans="1:9" ht="71.25" customHeight="1">
      <c r="A39" s="12" t="s">
        <v>224</v>
      </c>
      <c r="B39" s="17" t="s">
        <v>225</v>
      </c>
      <c r="C39" s="22">
        <v>334.69</v>
      </c>
      <c r="D39" s="53">
        <v>1.07</v>
      </c>
      <c r="E39" s="16"/>
      <c r="F39" s="16"/>
      <c r="G39" s="16"/>
      <c r="H39" s="72">
        <f t="shared" si="0"/>
        <v>0.31969882577907915</v>
      </c>
      <c r="I39" s="15">
        <f t="shared" si="1"/>
        <v>-333.62</v>
      </c>
    </row>
    <row r="40" spans="1:9" ht="24" customHeight="1">
      <c r="A40" s="12" t="s">
        <v>79</v>
      </c>
      <c r="B40" s="17" t="s">
        <v>25</v>
      </c>
      <c r="C40" s="29">
        <f>C41</f>
        <v>0</v>
      </c>
      <c r="D40" s="18">
        <f>D41</f>
        <v>4617.2</v>
      </c>
      <c r="E40" s="16"/>
      <c r="F40" s="16"/>
      <c r="G40" s="16"/>
      <c r="H40" s="72">
        <v>0</v>
      </c>
      <c r="I40" s="15">
        <f t="shared" si="1"/>
        <v>4617.2</v>
      </c>
    </row>
    <row r="41" spans="1:9" ht="24" customHeight="1">
      <c r="A41" s="12" t="s">
        <v>142</v>
      </c>
      <c r="B41" s="17" t="s">
        <v>25</v>
      </c>
      <c r="C41" s="29">
        <f>C42</f>
        <v>0</v>
      </c>
      <c r="D41" s="18">
        <f>D42</f>
        <v>4617.2</v>
      </c>
      <c r="E41" s="16"/>
      <c r="F41" s="16"/>
      <c r="G41" s="16"/>
      <c r="H41" s="72">
        <v>0</v>
      </c>
      <c r="I41" s="15">
        <f t="shared" si="1"/>
        <v>4617.2</v>
      </c>
    </row>
    <row r="42" spans="1:9" ht="24" customHeight="1">
      <c r="A42" s="12" t="s">
        <v>24</v>
      </c>
      <c r="B42" s="17" t="s">
        <v>25</v>
      </c>
      <c r="C42" s="29">
        <v>0</v>
      </c>
      <c r="D42" s="55">
        <v>4617.2</v>
      </c>
      <c r="E42" s="16"/>
      <c r="F42" s="16"/>
      <c r="G42" s="16"/>
      <c r="H42" s="72">
        <v>0</v>
      </c>
      <c r="I42" s="15">
        <f t="shared" si="1"/>
        <v>4617.2</v>
      </c>
    </row>
    <row r="43" spans="1:9" ht="41.25" customHeight="1">
      <c r="A43" s="12" t="s">
        <v>226</v>
      </c>
      <c r="B43" s="17" t="s">
        <v>227</v>
      </c>
      <c r="C43" s="29">
        <f>C44</f>
        <v>50593</v>
      </c>
      <c r="D43" s="18">
        <f>D44</f>
        <v>30283</v>
      </c>
      <c r="E43" s="16"/>
      <c r="F43" s="16"/>
      <c r="G43" s="16"/>
      <c r="H43" s="72">
        <f t="shared" si="0"/>
        <v>59.856106576008536</v>
      </c>
      <c r="I43" s="15">
        <f t="shared" si="1"/>
        <v>-20310</v>
      </c>
    </row>
    <row r="44" spans="1:9" ht="64.5" customHeight="1">
      <c r="A44" s="12" t="s">
        <v>229</v>
      </c>
      <c r="B44" s="17" t="s">
        <v>230</v>
      </c>
      <c r="C44" s="29">
        <f>C45</f>
        <v>50593</v>
      </c>
      <c r="D44" s="18">
        <f>D45</f>
        <v>30283</v>
      </c>
      <c r="E44" s="16"/>
      <c r="F44" s="16"/>
      <c r="G44" s="16"/>
      <c r="H44" s="72">
        <f t="shared" si="0"/>
        <v>59.856106576008536</v>
      </c>
      <c r="I44" s="15">
        <f t="shared" si="1"/>
        <v>-20310</v>
      </c>
    </row>
    <row r="45" spans="1:9" ht="71.25" customHeight="1">
      <c r="A45" s="12" t="s">
        <v>228</v>
      </c>
      <c r="B45" s="17" t="s">
        <v>230</v>
      </c>
      <c r="C45" s="29">
        <v>50593</v>
      </c>
      <c r="D45" s="18">
        <v>30283</v>
      </c>
      <c r="E45" s="16"/>
      <c r="F45" s="16"/>
      <c r="G45" s="16"/>
      <c r="H45" s="72">
        <f t="shared" si="0"/>
        <v>59.856106576008536</v>
      </c>
      <c r="I45" s="15">
        <f t="shared" si="1"/>
        <v>-20310</v>
      </c>
    </row>
    <row r="46" spans="1:9" ht="15" customHeight="1">
      <c r="A46" s="48" t="s">
        <v>257</v>
      </c>
      <c r="B46" s="30" t="s">
        <v>258</v>
      </c>
      <c r="C46" s="31">
        <f aca="true" t="shared" si="2" ref="C46:D48">C47</f>
        <v>0.03</v>
      </c>
      <c r="D46" s="14">
        <f t="shared" si="2"/>
        <v>97.36</v>
      </c>
      <c r="E46" s="25"/>
      <c r="F46" s="25"/>
      <c r="G46" s="25"/>
      <c r="H46" s="72">
        <f t="shared" si="0"/>
        <v>324533.3333333334</v>
      </c>
      <c r="I46" s="15">
        <f t="shared" si="1"/>
        <v>97.33</v>
      </c>
    </row>
    <row r="47" spans="1:9" ht="24.75" customHeight="1">
      <c r="A47" s="12" t="s">
        <v>259</v>
      </c>
      <c r="B47" s="17" t="s">
        <v>260</v>
      </c>
      <c r="C47" s="29">
        <f t="shared" si="2"/>
        <v>0.03</v>
      </c>
      <c r="D47" s="18">
        <f t="shared" si="2"/>
        <v>97.36</v>
      </c>
      <c r="E47" s="16"/>
      <c r="F47" s="16"/>
      <c r="G47" s="16"/>
      <c r="H47" s="72">
        <f t="shared" si="0"/>
        <v>324533.3333333334</v>
      </c>
      <c r="I47" s="15">
        <f t="shared" si="1"/>
        <v>97.33</v>
      </c>
    </row>
    <row r="48" spans="1:9" ht="84.75" customHeight="1">
      <c r="A48" s="12" t="s">
        <v>261</v>
      </c>
      <c r="B48" s="17" t="s">
        <v>262</v>
      </c>
      <c r="C48" s="29">
        <f t="shared" si="2"/>
        <v>0.03</v>
      </c>
      <c r="D48" s="18">
        <f t="shared" si="2"/>
        <v>97.36</v>
      </c>
      <c r="E48" s="16"/>
      <c r="F48" s="16"/>
      <c r="G48" s="16"/>
      <c r="H48" s="72">
        <f t="shared" si="0"/>
        <v>324533.3333333334</v>
      </c>
      <c r="I48" s="15">
        <f t="shared" si="1"/>
        <v>97.33</v>
      </c>
    </row>
    <row r="49" spans="1:9" ht="80.25" customHeight="1">
      <c r="A49" s="12" t="s">
        <v>263</v>
      </c>
      <c r="B49" s="17" t="s">
        <v>262</v>
      </c>
      <c r="C49" s="29">
        <v>0.03</v>
      </c>
      <c r="D49" s="18">
        <v>97.36</v>
      </c>
      <c r="E49" s="16"/>
      <c r="F49" s="16"/>
      <c r="G49" s="16"/>
      <c r="H49" s="72">
        <f t="shared" si="0"/>
        <v>324533.3333333334</v>
      </c>
      <c r="I49" s="15">
        <f t="shared" si="1"/>
        <v>97.33</v>
      </c>
    </row>
    <row r="50" spans="1:9" ht="26.25" customHeight="1">
      <c r="A50" s="45" t="s">
        <v>26</v>
      </c>
      <c r="B50" s="28" t="s">
        <v>189</v>
      </c>
      <c r="C50" s="14">
        <f>C53+C56</f>
        <v>244359.76</v>
      </c>
      <c r="D50" s="14">
        <f>D53+D56</f>
        <v>238750.41</v>
      </c>
      <c r="E50" s="16"/>
      <c r="F50" s="16"/>
      <c r="G50" s="16"/>
      <c r="H50" s="72">
        <f t="shared" si="0"/>
        <v>97.70447065425174</v>
      </c>
      <c r="I50" s="15">
        <f t="shared" si="1"/>
        <v>-5609.350000000006</v>
      </c>
    </row>
    <row r="51" spans="1:9" ht="51.75" customHeight="1">
      <c r="A51" s="12" t="s">
        <v>127</v>
      </c>
      <c r="B51" s="17" t="s">
        <v>149</v>
      </c>
      <c r="C51" s="32">
        <f>C52</f>
        <v>224359.76</v>
      </c>
      <c r="D51" s="42">
        <f>D52</f>
        <v>238750.41</v>
      </c>
      <c r="E51" s="16"/>
      <c r="F51" s="16"/>
      <c r="G51" s="16"/>
      <c r="H51" s="72">
        <f t="shared" si="0"/>
        <v>106.4140958253833</v>
      </c>
      <c r="I51" s="15">
        <f t="shared" si="1"/>
        <v>14390.649999999994</v>
      </c>
    </row>
    <row r="52" spans="1:9" ht="78" customHeight="1">
      <c r="A52" s="49" t="s">
        <v>129</v>
      </c>
      <c r="B52" s="33" t="s">
        <v>150</v>
      </c>
      <c r="C52" s="32">
        <f>C53</f>
        <v>224359.76</v>
      </c>
      <c r="D52" s="42">
        <f>D53</f>
        <v>238750.41</v>
      </c>
      <c r="E52" s="16"/>
      <c r="F52" s="16"/>
      <c r="G52" s="16"/>
      <c r="H52" s="72">
        <f t="shared" si="0"/>
        <v>106.4140958253833</v>
      </c>
      <c r="I52" s="15">
        <f t="shared" si="1"/>
        <v>14390.649999999994</v>
      </c>
    </row>
    <row r="53" spans="1:9" ht="78.75" customHeight="1">
      <c r="A53" s="49" t="s">
        <v>27</v>
      </c>
      <c r="B53" s="33" t="s">
        <v>151</v>
      </c>
      <c r="C53" s="32">
        <v>224359.76</v>
      </c>
      <c r="D53" s="52">
        <v>238750.41</v>
      </c>
      <c r="E53" s="16"/>
      <c r="F53" s="16"/>
      <c r="G53" s="16"/>
      <c r="H53" s="72">
        <f t="shared" si="0"/>
        <v>106.4140958253833</v>
      </c>
      <c r="I53" s="15">
        <f t="shared" si="1"/>
        <v>14390.649999999994</v>
      </c>
    </row>
    <row r="54" spans="1:9" ht="58.5" customHeight="1">
      <c r="A54" s="12" t="s">
        <v>28</v>
      </c>
      <c r="B54" s="17" t="s">
        <v>108</v>
      </c>
      <c r="C54" s="22">
        <f>C55</f>
        <v>20000</v>
      </c>
      <c r="D54" s="27">
        <f>D55</f>
        <v>0</v>
      </c>
      <c r="E54" s="16"/>
      <c r="F54" s="16"/>
      <c r="G54" s="16"/>
      <c r="H54" s="72">
        <f t="shared" si="0"/>
        <v>0</v>
      </c>
      <c r="I54" s="15">
        <f t="shared" si="1"/>
        <v>-20000</v>
      </c>
    </row>
    <row r="55" spans="1:9" ht="53.25" customHeight="1">
      <c r="A55" s="12" t="s">
        <v>130</v>
      </c>
      <c r="B55" s="19" t="s">
        <v>148</v>
      </c>
      <c r="C55" s="22">
        <f>C56</f>
        <v>20000</v>
      </c>
      <c r="D55" s="27">
        <f>D56</f>
        <v>0</v>
      </c>
      <c r="E55" s="22">
        <f>E56</f>
        <v>0</v>
      </c>
      <c r="F55" s="22">
        <f>F56</f>
        <v>0</v>
      </c>
      <c r="G55" s="22">
        <f>G56</f>
        <v>0</v>
      </c>
      <c r="H55" s="72">
        <f t="shared" si="0"/>
        <v>0</v>
      </c>
      <c r="I55" s="15">
        <f t="shared" si="1"/>
        <v>-20000</v>
      </c>
    </row>
    <row r="56" spans="1:9" ht="56.25" customHeight="1">
      <c r="A56" s="12" t="s">
        <v>188</v>
      </c>
      <c r="B56" s="19" t="s">
        <v>148</v>
      </c>
      <c r="C56" s="22">
        <v>20000</v>
      </c>
      <c r="D56" s="52">
        <v>0</v>
      </c>
      <c r="E56" s="16"/>
      <c r="F56" s="16"/>
      <c r="G56" s="16"/>
      <c r="H56" s="72">
        <f t="shared" si="0"/>
        <v>0</v>
      </c>
      <c r="I56" s="15">
        <f t="shared" si="1"/>
        <v>-20000</v>
      </c>
    </row>
    <row r="57" spans="1:9" ht="79.5" customHeight="1">
      <c r="A57" s="48" t="s">
        <v>231</v>
      </c>
      <c r="B57" s="34" t="s">
        <v>232</v>
      </c>
      <c r="C57" s="35">
        <f>C58+C61+C67</f>
        <v>1165.75</v>
      </c>
      <c r="D57" s="24">
        <f>D58+D61+D67</f>
        <v>0</v>
      </c>
      <c r="E57" s="35">
        <f>E58+E61+E64+E67</f>
        <v>0</v>
      </c>
      <c r="F57" s="35">
        <f>F58+F61+F64+F67</f>
        <v>0</v>
      </c>
      <c r="G57" s="35">
        <f>G58+G61+G64+G67</f>
        <v>0</v>
      </c>
      <c r="H57" s="72">
        <f t="shared" si="0"/>
        <v>0</v>
      </c>
      <c r="I57" s="15">
        <f t="shared" si="1"/>
        <v>-1165.75</v>
      </c>
    </row>
    <row r="58" spans="1:9" ht="56.25" customHeight="1">
      <c r="A58" s="12" t="s">
        <v>233</v>
      </c>
      <c r="B58" s="19" t="s">
        <v>234</v>
      </c>
      <c r="C58" s="22">
        <f>C59</f>
        <v>1094</v>
      </c>
      <c r="D58" s="27">
        <f>D59</f>
        <v>0</v>
      </c>
      <c r="E58" s="16"/>
      <c r="F58" s="16"/>
      <c r="G58" s="16"/>
      <c r="H58" s="72">
        <f t="shared" si="0"/>
        <v>0</v>
      </c>
      <c r="I58" s="15">
        <f t="shared" si="1"/>
        <v>-1094</v>
      </c>
    </row>
    <row r="59" spans="1:9" ht="69.75" customHeight="1">
      <c r="A59" s="12" t="s">
        <v>235</v>
      </c>
      <c r="B59" s="19" t="s">
        <v>236</v>
      </c>
      <c r="C59" s="22">
        <f>C60</f>
        <v>1094</v>
      </c>
      <c r="D59" s="27">
        <f>D60</f>
        <v>0</v>
      </c>
      <c r="E59" s="22">
        <f>E60</f>
        <v>0</v>
      </c>
      <c r="F59" s="22">
        <f>F60</f>
        <v>0</v>
      </c>
      <c r="G59" s="22">
        <f>G60</f>
        <v>0</v>
      </c>
      <c r="H59" s="72">
        <f t="shared" si="0"/>
        <v>0</v>
      </c>
      <c r="I59" s="15">
        <f t="shared" si="1"/>
        <v>-1094</v>
      </c>
    </row>
    <row r="60" spans="1:9" ht="66.75" customHeight="1">
      <c r="A60" s="12" t="s">
        <v>237</v>
      </c>
      <c r="B60" s="19" t="s">
        <v>236</v>
      </c>
      <c r="C60" s="22">
        <v>1094</v>
      </c>
      <c r="D60" s="27">
        <v>0</v>
      </c>
      <c r="E60" s="22">
        <v>0</v>
      </c>
      <c r="F60" s="22">
        <v>0</v>
      </c>
      <c r="G60" s="22">
        <v>0</v>
      </c>
      <c r="H60" s="72">
        <f t="shared" si="0"/>
        <v>0</v>
      </c>
      <c r="I60" s="15">
        <f t="shared" si="1"/>
        <v>-1094</v>
      </c>
    </row>
    <row r="61" spans="1:9" ht="14.25" customHeight="1">
      <c r="A61" s="12" t="s">
        <v>238</v>
      </c>
      <c r="B61" s="19" t="s">
        <v>239</v>
      </c>
      <c r="C61" s="22">
        <f>C62+C64</f>
        <v>59.52</v>
      </c>
      <c r="D61" s="27">
        <f>D62+D64</f>
        <v>0</v>
      </c>
      <c r="E61" s="36">
        <f>E62</f>
        <v>0</v>
      </c>
      <c r="F61" s="36">
        <f>F62</f>
        <v>0</v>
      </c>
      <c r="G61" s="36">
        <f>G62</f>
        <v>0</v>
      </c>
      <c r="H61" s="72">
        <f t="shared" si="0"/>
        <v>0</v>
      </c>
      <c r="I61" s="15">
        <f t="shared" si="1"/>
        <v>-59.52</v>
      </c>
    </row>
    <row r="62" spans="1:9" ht="84.75" customHeight="1">
      <c r="A62" s="12" t="s">
        <v>240</v>
      </c>
      <c r="B62" s="19" t="s">
        <v>241</v>
      </c>
      <c r="C62" s="22">
        <f>C63</f>
        <v>59.14</v>
      </c>
      <c r="D62" s="27">
        <f>D63</f>
        <v>0</v>
      </c>
      <c r="E62" s="16"/>
      <c r="F62" s="16"/>
      <c r="G62" s="16"/>
      <c r="H62" s="72">
        <f t="shared" si="0"/>
        <v>0</v>
      </c>
      <c r="I62" s="15">
        <f t="shared" si="1"/>
        <v>-59.14</v>
      </c>
    </row>
    <row r="63" spans="1:9" ht="85.5" customHeight="1">
      <c r="A63" s="12" t="s">
        <v>242</v>
      </c>
      <c r="B63" s="19" t="s">
        <v>241</v>
      </c>
      <c r="C63" s="22">
        <v>59.14</v>
      </c>
      <c r="D63" s="27">
        <v>0</v>
      </c>
      <c r="E63" s="16"/>
      <c r="F63" s="16"/>
      <c r="G63" s="16"/>
      <c r="H63" s="72">
        <f t="shared" si="0"/>
        <v>0</v>
      </c>
      <c r="I63" s="15">
        <f t="shared" si="1"/>
        <v>-59.14</v>
      </c>
    </row>
    <row r="64" spans="1:9" ht="42.75" customHeight="1">
      <c r="A64" s="12" t="s">
        <v>243</v>
      </c>
      <c r="B64" s="19" t="s">
        <v>244</v>
      </c>
      <c r="C64" s="27">
        <f>C65</f>
        <v>0.38</v>
      </c>
      <c r="D64" s="27">
        <f aca="true" t="shared" si="3" ref="D64:G65">D65</f>
        <v>0</v>
      </c>
      <c r="E64" s="22">
        <f t="shared" si="3"/>
        <v>0</v>
      </c>
      <c r="F64" s="22">
        <f t="shared" si="3"/>
        <v>0</v>
      </c>
      <c r="G64" s="22">
        <f t="shared" si="3"/>
        <v>0</v>
      </c>
      <c r="H64" s="72">
        <f t="shared" si="0"/>
        <v>0</v>
      </c>
      <c r="I64" s="15">
        <f t="shared" si="1"/>
        <v>-0.38</v>
      </c>
    </row>
    <row r="65" spans="1:9" ht="69" customHeight="1">
      <c r="A65" s="12" t="s">
        <v>245</v>
      </c>
      <c r="B65" s="19" t="s">
        <v>246</v>
      </c>
      <c r="C65" s="22">
        <f>C66</f>
        <v>0.38</v>
      </c>
      <c r="D65" s="27">
        <f t="shared" si="3"/>
        <v>0</v>
      </c>
      <c r="E65" s="22">
        <f t="shared" si="3"/>
        <v>0</v>
      </c>
      <c r="F65" s="22">
        <f t="shared" si="3"/>
        <v>0</v>
      </c>
      <c r="G65" s="22">
        <f t="shared" si="3"/>
        <v>0</v>
      </c>
      <c r="H65" s="72">
        <f t="shared" si="0"/>
        <v>0</v>
      </c>
      <c r="I65" s="15">
        <f t="shared" si="1"/>
        <v>-0.38</v>
      </c>
    </row>
    <row r="66" spans="1:9" ht="69" customHeight="1">
      <c r="A66" s="12" t="s">
        <v>247</v>
      </c>
      <c r="B66" s="19" t="s">
        <v>246</v>
      </c>
      <c r="C66" s="22">
        <v>0.38</v>
      </c>
      <c r="D66" s="27">
        <v>0</v>
      </c>
      <c r="E66" s="22">
        <v>0</v>
      </c>
      <c r="F66" s="22">
        <v>0</v>
      </c>
      <c r="G66" s="22">
        <v>0</v>
      </c>
      <c r="H66" s="72">
        <f t="shared" si="0"/>
        <v>0</v>
      </c>
      <c r="I66" s="15">
        <f t="shared" si="1"/>
        <v>-0.38</v>
      </c>
    </row>
    <row r="67" spans="1:9" ht="56.25" customHeight="1">
      <c r="A67" s="12" t="s">
        <v>249</v>
      </c>
      <c r="B67" s="19" t="s">
        <v>248</v>
      </c>
      <c r="C67" s="22">
        <f>C68</f>
        <v>12.23</v>
      </c>
      <c r="D67" s="27">
        <f>D68</f>
        <v>0</v>
      </c>
      <c r="E67" s="16"/>
      <c r="F67" s="16"/>
      <c r="G67" s="16"/>
      <c r="H67" s="72">
        <f t="shared" si="0"/>
        <v>0</v>
      </c>
      <c r="I67" s="15">
        <f t="shared" si="1"/>
        <v>-12.23</v>
      </c>
    </row>
    <row r="68" spans="1:9" ht="23.25" customHeight="1">
      <c r="A68" s="12" t="s">
        <v>310</v>
      </c>
      <c r="B68" s="19" t="s">
        <v>250</v>
      </c>
      <c r="C68" s="22">
        <f>C69</f>
        <v>12.23</v>
      </c>
      <c r="D68" s="27">
        <f>D69</f>
        <v>0</v>
      </c>
      <c r="E68" s="16"/>
      <c r="F68" s="16"/>
      <c r="G68" s="16"/>
      <c r="H68" s="72">
        <f t="shared" si="0"/>
        <v>0</v>
      </c>
      <c r="I68" s="15">
        <f t="shared" si="1"/>
        <v>-12.23</v>
      </c>
    </row>
    <row r="69" spans="1:9" ht="32.25" customHeight="1">
      <c r="A69" s="12" t="s">
        <v>311</v>
      </c>
      <c r="B69" s="19" t="s">
        <v>250</v>
      </c>
      <c r="C69" s="22">
        <v>12.23</v>
      </c>
      <c r="D69" s="27">
        <v>0</v>
      </c>
      <c r="E69" s="16"/>
      <c r="F69" s="16"/>
      <c r="G69" s="16"/>
      <c r="H69" s="72">
        <f t="shared" si="0"/>
        <v>0</v>
      </c>
      <c r="I69" s="15">
        <f t="shared" si="1"/>
        <v>-12.23</v>
      </c>
    </row>
    <row r="70" spans="1:9" ht="90.75" customHeight="1">
      <c r="A70" s="45" t="s">
        <v>29</v>
      </c>
      <c r="B70" s="13" t="s">
        <v>80</v>
      </c>
      <c r="C70" s="14">
        <f>C71</f>
        <v>443238.66000000003</v>
      </c>
      <c r="D70" s="14">
        <f>D71</f>
        <v>285110.43</v>
      </c>
      <c r="E70" s="14">
        <f>E71</f>
        <v>0</v>
      </c>
      <c r="F70" s="14">
        <f>F71</f>
        <v>0</v>
      </c>
      <c r="G70" s="14">
        <f>G71</f>
        <v>0</v>
      </c>
      <c r="H70" s="72">
        <f t="shared" si="0"/>
        <v>64.32435970273892</v>
      </c>
      <c r="I70" s="15">
        <f t="shared" si="1"/>
        <v>-158128.23000000004</v>
      </c>
    </row>
    <row r="71" spans="1:9" ht="155.25" customHeight="1">
      <c r="A71" s="12" t="s">
        <v>30</v>
      </c>
      <c r="B71" s="19" t="s">
        <v>31</v>
      </c>
      <c r="C71" s="32">
        <f>C72+C77+C80</f>
        <v>443238.66000000003</v>
      </c>
      <c r="D71" s="42">
        <f>D72+D77+D80</f>
        <v>285110.43</v>
      </c>
      <c r="E71" s="32">
        <f>E72+E77+E80</f>
        <v>0</v>
      </c>
      <c r="F71" s="32">
        <f>F72+F77+F80</f>
        <v>0</v>
      </c>
      <c r="G71" s="32">
        <f>G72+G77+G80</f>
        <v>0</v>
      </c>
      <c r="H71" s="72">
        <f t="shared" si="0"/>
        <v>64.32435970273892</v>
      </c>
      <c r="I71" s="15">
        <f t="shared" si="1"/>
        <v>-158128.23000000004</v>
      </c>
    </row>
    <row r="72" spans="1:9" ht="103.5" customHeight="1">
      <c r="A72" s="12" t="s">
        <v>63</v>
      </c>
      <c r="B72" s="19" t="s">
        <v>8</v>
      </c>
      <c r="C72" s="22">
        <f>C73+C75</f>
        <v>285197.27</v>
      </c>
      <c r="D72" s="27">
        <f>D73+D75</f>
        <v>250467.55</v>
      </c>
      <c r="E72" s="16"/>
      <c r="F72" s="16"/>
      <c r="G72" s="16"/>
      <c r="H72" s="72">
        <f t="shared" si="0"/>
        <v>87.8225622566443</v>
      </c>
      <c r="I72" s="15">
        <f t="shared" si="1"/>
        <v>-34729.72000000003</v>
      </c>
    </row>
    <row r="73" spans="1:9" ht="150.75" customHeight="1">
      <c r="A73" s="12" t="s">
        <v>143</v>
      </c>
      <c r="B73" s="19" t="s">
        <v>152</v>
      </c>
      <c r="C73" s="22">
        <f>C74</f>
        <v>38320.89</v>
      </c>
      <c r="D73" s="27">
        <f>D74</f>
        <v>93013.24</v>
      </c>
      <c r="E73" s="16"/>
      <c r="F73" s="16"/>
      <c r="G73" s="16"/>
      <c r="H73" s="72">
        <f t="shared" si="0"/>
        <v>242.72202446237551</v>
      </c>
      <c r="I73" s="15">
        <f t="shared" si="1"/>
        <v>54692.350000000006</v>
      </c>
    </row>
    <row r="74" spans="1:9" ht="131.25" customHeight="1">
      <c r="A74" s="12" t="s">
        <v>32</v>
      </c>
      <c r="B74" s="37" t="s">
        <v>153</v>
      </c>
      <c r="C74" s="22">
        <v>38320.89</v>
      </c>
      <c r="D74" s="52">
        <v>93013.24</v>
      </c>
      <c r="E74" s="16"/>
      <c r="F74" s="16"/>
      <c r="G74" s="16"/>
      <c r="H74" s="72">
        <f t="shared" si="0"/>
        <v>242.72202446237551</v>
      </c>
      <c r="I74" s="15">
        <f t="shared" si="1"/>
        <v>54692.350000000006</v>
      </c>
    </row>
    <row r="75" spans="1:9" ht="130.5" customHeight="1">
      <c r="A75" s="12" t="s">
        <v>165</v>
      </c>
      <c r="B75" s="38" t="s">
        <v>167</v>
      </c>
      <c r="C75" s="22">
        <f>C76</f>
        <v>246876.38</v>
      </c>
      <c r="D75" s="27">
        <f>D76</f>
        <v>157454.31</v>
      </c>
      <c r="E75" s="16"/>
      <c r="F75" s="16"/>
      <c r="G75" s="16"/>
      <c r="H75" s="72">
        <f t="shared" si="0"/>
        <v>63.77860449833233</v>
      </c>
      <c r="I75" s="15">
        <f t="shared" si="1"/>
        <v>-89422.07</v>
      </c>
    </row>
    <row r="76" spans="1:9" ht="131.25" customHeight="1">
      <c r="A76" s="12" t="s">
        <v>166</v>
      </c>
      <c r="B76" s="38" t="s">
        <v>168</v>
      </c>
      <c r="C76" s="22">
        <v>246876.38</v>
      </c>
      <c r="D76" s="52">
        <v>157454.31</v>
      </c>
      <c r="E76" s="16"/>
      <c r="F76" s="16"/>
      <c r="G76" s="16"/>
      <c r="H76" s="72">
        <f t="shared" si="0"/>
        <v>63.77860449833233</v>
      </c>
      <c r="I76" s="15">
        <f t="shared" si="1"/>
        <v>-89422.07</v>
      </c>
    </row>
    <row r="77" spans="1:9" ht="132.75" customHeight="1">
      <c r="A77" s="12" t="s">
        <v>114</v>
      </c>
      <c r="B77" s="19" t="s">
        <v>110</v>
      </c>
      <c r="C77" s="22">
        <f>C78</f>
        <v>5151.78</v>
      </c>
      <c r="D77" s="27">
        <f>D78</f>
        <v>28072.88</v>
      </c>
      <c r="E77" s="16"/>
      <c r="F77" s="16"/>
      <c r="G77" s="16"/>
      <c r="H77" s="72">
        <f aca="true" t="shared" si="4" ref="H77:H140">D77/C77*100</f>
        <v>544.9161260768124</v>
      </c>
      <c r="I77" s="15">
        <f t="shared" si="1"/>
        <v>22921.100000000002</v>
      </c>
    </row>
    <row r="78" spans="1:9" ht="129.75" customHeight="1">
      <c r="A78" s="12" t="s">
        <v>131</v>
      </c>
      <c r="B78" s="19" t="s">
        <v>111</v>
      </c>
      <c r="C78" s="22">
        <f>C79</f>
        <v>5151.78</v>
      </c>
      <c r="D78" s="27">
        <f>D79</f>
        <v>28072.88</v>
      </c>
      <c r="E78" s="16"/>
      <c r="F78" s="16"/>
      <c r="G78" s="16"/>
      <c r="H78" s="72">
        <f t="shared" si="4"/>
        <v>544.9161260768124</v>
      </c>
      <c r="I78" s="15">
        <f aca="true" t="shared" si="5" ref="I78:I141">D78-C78</f>
        <v>22921.100000000002</v>
      </c>
    </row>
    <row r="79" spans="1:9" ht="129.75" customHeight="1">
      <c r="A79" s="12" t="s">
        <v>109</v>
      </c>
      <c r="B79" s="19" t="s">
        <v>111</v>
      </c>
      <c r="C79" s="22">
        <v>5151.78</v>
      </c>
      <c r="D79" s="53">
        <v>28072.88</v>
      </c>
      <c r="E79" s="16"/>
      <c r="F79" s="16"/>
      <c r="G79" s="16"/>
      <c r="H79" s="72">
        <f t="shared" si="4"/>
        <v>544.9161260768124</v>
      </c>
      <c r="I79" s="15">
        <f t="shared" si="5"/>
        <v>22921.100000000002</v>
      </c>
    </row>
    <row r="80" spans="1:9" ht="150" customHeight="1">
      <c r="A80" s="12" t="s">
        <v>64</v>
      </c>
      <c r="B80" s="19" t="s">
        <v>65</v>
      </c>
      <c r="C80" s="15">
        <f>C81</f>
        <v>152889.61</v>
      </c>
      <c r="D80" s="52">
        <f>D81</f>
        <v>6570</v>
      </c>
      <c r="E80" s="16"/>
      <c r="F80" s="16"/>
      <c r="G80" s="16"/>
      <c r="H80" s="72">
        <f t="shared" si="4"/>
        <v>4.29721810396403</v>
      </c>
      <c r="I80" s="15">
        <f t="shared" si="5"/>
        <v>-146319.61</v>
      </c>
    </row>
    <row r="81" spans="1:9" ht="122.25" customHeight="1">
      <c r="A81" s="12" t="s">
        <v>132</v>
      </c>
      <c r="B81" s="19" t="s">
        <v>34</v>
      </c>
      <c r="C81" s="15">
        <f>C82</f>
        <v>152889.61</v>
      </c>
      <c r="D81" s="52">
        <f>D82</f>
        <v>6570</v>
      </c>
      <c r="E81" s="16"/>
      <c r="F81" s="16"/>
      <c r="G81" s="16"/>
      <c r="H81" s="72">
        <f t="shared" si="4"/>
        <v>4.29721810396403</v>
      </c>
      <c r="I81" s="15">
        <f t="shared" si="5"/>
        <v>-146319.61</v>
      </c>
    </row>
    <row r="82" spans="1:9" ht="123.75" customHeight="1">
      <c r="A82" s="12" t="s">
        <v>33</v>
      </c>
      <c r="B82" s="19" t="s">
        <v>34</v>
      </c>
      <c r="C82" s="15">
        <v>152889.61</v>
      </c>
      <c r="D82" s="52">
        <v>6570</v>
      </c>
      <c r="E82" s="16"/>
      <c r="F82" s="16"/>
      <c r="G82" s="16"/>
      <c r="H82" s="72">
        <f t="shared" si="4"/>
        <v>4.29721810396403</v>
      </c>
      <c r="I82" s="15">
        <f t="shared" si="5"/>
        <v>-146319.61</v>
      </c>
    </row>
    <row r="83" spans="1:9" ht="51" customHeight="1">
      <c r="A83" s="45" t="s">
        <v>35</v>
      </c>
      <c r="B83" s="28" t="s">
        <v>81</v>
      </c>
      <c r="C83" s="14">
        <f>C84</f>
        <v>81214.01</v>
      </c>
      <c r="D83" s="14">
        <f>D84</f>
        <v>183209.41999999998</v>
      </c>
      <c r="E83" s="16"/>
      <c r="F83" s="16"/>
      <c r="G83" s="16"/>
      <c r="H83" s="72">
        <f t="shared" si="4"/>
        <v>225.58844219119334</v>
      </c>
      <c r="I83" s="15">
        <f t="shared" si="5"/>
        <v>101995.40999999999</v>
      </c>
    </row>
    <row r="84" spans="1:9" ht="26.25" customHeight="1">
      <c r="A84" s="12" t="s">
        <v>66</v>
      </c>
      <c r="B84" s="17" t="s">
        <v>67</v>
      </c>
      <c r="C84" s="29">
        <f>C85+C89+C91+C87</f>
        <v>81214.01</v>
      </c>
      <c r="D84" s="18">
        <f>D85+D89+D91+D87</f>
        <v>183209.41999999998</v>
      </c>
      <c r="E84" s="16"/>
      <c r="F84" s="16"/>
      <c r="G84" s="16"/>
      <c r="H84" s="72">
        <f t="shared" si="4"/>
        <v>225.58844219119334</v>
      </c>
      <c r="I84" s="15">
        <f t="shared" si="5"/>
        <v>101995.40999999999</v>
      </c>
    </row>
    <row r="85" spans="1:9" ht="37.5" customHeight="1">
      <c r="A85" s="12" t="s">
        <v>133</v>
      </c>
      <c r="B85" s="17" t="s">
        <v>37</v>
      </c>
      <c r="C85" s="39">
        <f>C86</f>
        <v>13842.88</v>
      </c>
      <c r="D85" s="18">
        <f>D86</f>
        <v>24196.91</v>
      </c>
      <c r="E85" s="16"/>
      <c r="F85" s="16"/>
      <c r="G85" s="16"/>
      <c r="H85" s="72">
        <f t="shared" si="4"/>
        <v>174.79679084121224</v>
      </c>
      <c r="I85" s="15">
        <f t="shared" si="5"/>
        <v>10354.03</v>
      </c>
    </row>
    <row r="86" spans="1:9" ht="51">
      <c r="A86" s="12" t="s">
        <v>36</v>
      </c>
      <c r="B86" s="17" t="s">
        <v>37</v>
      </c>
      <c r="C86" s="32">
        <v>13842.88</v>
      </c>
      <c r="D86" s="52">
        <v>24196.91</v>
      </c>
      <c r="E86" s="16"/>
      <c r="F86" s="16"/>
      <c r="G86" s="16"/>
      <c r="H86" s="72">
        <f t="shared" si="4"/>
        <v>174.79679084121224</v>
      </c>
      <c r="I86" s="15">
        <f t="shared" si="5"/>
        <v>10354.03</v>
      </c>
    </row>
    <row r="87" spans="1:9" ht="51">
      <c r="A87" s="50" t="s">
        <v>254</v>
      </c>
      <c r="B87" s="40" t="s">
        <v>255</v>
      </c>
      <c r="C87" s="32">
        <f>C88</f>
        <v>196.83</v>
      </c>
      <c r="D87" s="53">
        <v>261.46</v>
      </c>
      <c r="E87" s="16"/>
      <c r="F87" s="16"/>
      <c r="G87" s="16"/>
      <c r="H87" s="72">
        <f t="shared" si="4"/>
        <v>132.83544175176547</v>
      </c>
      <c r="I87" s="15">
        <f t="shared" si="5"/>
        <v>64.62999999999997</v>
      </c>
    </row>
    <row r="88" spans="1:9" ht="51">
      <c r="A88" s="50" t="s">
        <v>256</v>
      </c>
      <c r="B88" s="40" t="s">
        <v>255</v>
      </c>
      <c r="C88" s="32">
        <v>196.83</v>
      </c>
      <c r="D88" s="53">
        <v>261.46</v>
      </c>
      <c r="E88" s="16"/>
      <c r="F88" s="16"/>
      <c r="G88" s="16"/>
      <c r="H88" s="72">
        <f t="shared" si="4"/>
        <v>132.83544175176547</v>
      </c>
      <c r="I88" s="15">
        <f t="shared" si="5"/>
        <v>64.62999999999997</v>
      </c>
    </row>
    <row r="89" spans="1:9" ht="25.5">
      <c r="A89" s="12" t="s">
        <v>134</v>
      </c>
      <c r="B89" s="17" t="s">
        <v>68</v>
      </c>
      <c r="C89" s="32">
        <f>C90</f>
        <v>3841.33</v>
      </c>
      <c r="D89" s="42">
        <f>D90</f>
        <v>34186.24</v>
      </c>
      <c r="E89" s="16"/>
      <c r="F89" s="16"/>
      <c r="G89" s="16"/>
      <c r="H89" s="72">
        <f t="shared" si="4"/>
        <v>889.9584258577107</v>
      </c>
      <c r="I89" s="15">
        <f t="shared" si="5"/>
        <v>30344.909999999996</v>
      </c>
    </row>
    <row r="90" spans="1:9" ht="25.5">
      <c r="A90" s="12" t="s">
        <v>38</v>
      </c>
      <c r="B90" s="17" t="s">
        <v>68</v>
      </c>
      <c r="C90" s="32">
        <v>3841.33</v>
      </c>
      <c r="D90" s="52">
        <v>34186.24</v>
      </c>
      <c r="E90" s="16"/>
      <c r="F90" s="16"/>
      <c r="G90" s="16"/>
      <c r="H90" s="72">
        <f t="shared" si="4"/>
        <v>889.9584258577107</v>
      </c>
      <c r="I90" s="15">
        <f t="shared" si="5"/>
        <v>30344.909999999996</v>
      </c>
    </row>
    <row r="91" spans="1:9" ht="25.5">
      <c r="A91" s="12" t="s">
        <v>135</v>
      </c>
      <c r="B91" s="17" t="s">
        <v>40</v>
      </c>
      <c r="C91" s="32">
        <f>C92</f>
        <v>63332.97</v>
      </c>
      <c r="D91" s="42">
        <f>D92</f>
        <v>124564.81</v>
      </c>
      <c r="E91" s="16"/>
      <c r="F91" s="16"/>
      <c r="G91" s="16"/>
      <c r="H91" s="72">
        <f t="shared" si="4"/>
        <v>196.68240728328388</v>
      </c>
      <c r="I91" s="15">
        <f t="shared" si="5"/>
        <v>61231.84</v>
      </c>
    </row>
    <row r="92" spans="1:9" ht="25.5">
      <c r="A92" s="12" t="s">
        <v>39</v>
      </c>
      <c r="B92" s="17" t="s">
        <v>40</v>
      </c>
      <c r="C92" s="20">
        <v>63332.97</v>
      </c>
      <c r="D92" s="52">
        <v>124564.81</v>
      </c>
      <c r="E92" s="16"/>
      <c r="F92" s="16"/>
      <c r="G92" s="16"/>
      <c r="H92" s="72">
        <f t="shared" si="4"/>
        <v>196.68240728328388</v>
      </c>
      <c r="I92" s="15">
        <f t="shared" si="5"/>
        <v>61231.84</v>
      </c>
    </row>
    <row r="93" spans="1:9" ht="51">
      <c r="A93" s="45" t="s">
        <v>41</v>
      </c>
      <c r="B93" s="41" t="s">
        <v>197</v>
      </c>
      <c r="C93" s="14">
        <f>C94+C99</f>
        <v>817942.45</v>
      </c>
      <c r="D93" s="14">
        <v>419467.12</v>
      </c>
      <c r="E93" s="16"/>
      <c r="F93" s="16"/>
      <c r="G93" s="16"/>
      <c r="H93" s="72">
        <f t="shared" si="4"/>
        <v>51.283207027584886</v>
      </c>
      <c r="I93" s="15">
        <f t="shared" si="5"/>
        <v>-398475.32999999996</v>
      </c>
    </row>
    <row r="94" spans="1:9" ht="25.5">
      <c r="A94" s="12" t="s">
        <v>69</v>
      </c>
      <c r="B94" s="19" t="s">
        <v>280</v>
      </c>
      <c r="C94" s="29">
        <f>C95</f>
        <v>326941.42</v>
      </c>
      <c r="D94" s="18">
        <f>D95</f>
        <v>299408.97</v>
      </c>
      <c r="E94" s="16"/>
      <c r="F94" s="16"/>
      <c r="G94" s="16"/>
      <c r="H94" s="72">
        <f t="shared" si="4"/>
        <v>91.57878191145068</v>
      </c>
      <c r="I94" s="15">
        <f t="shared" si="5"/>
        <v>-27532.45000000001</v>
      </c>
    </row>
    <row r="95" spans="1:9" ht="25.5">
      <c r="A95" s="12" t="s">
        <v>70</v>
      </c>
      <c r="B95" s="19" t="s">
        <v>281</v>
      </c>
      <c r="C95" s="29">
        <f>C96</f>
        <v>326941.42</v>
      </c>
      <c r="D95" s="18">
        <f>D96</f>
        <v>299408.97</v>
      </c>
      <c r="E95" s="16"/>
      <c r="F95" s="16"/>
      <c r="G95" s="16"/>
      <c r="H95" s="72">
        <f t="shared" si="4"/>
        <v>91.57878191145068</v>
      </c>
      <c r="I95" s="15">
        <f t="shared" si="5"/>
        <v>-27532.45000000001</v>
      </c>
    </row>
    <row r="96" spans="1:9" ht="50.25" customHeight="1">
      <c r="A96" s="12" t="s">
        <v>42</v>
      </c>
      <c r="B96" s="19" t="s">
        <v>43</v>
      </c>
      <c r="C96" s="29">
        <f>SUM(C97:C98)</f>
        <v>326941.42</v>
      </c>
      <c r="D96" s="18">
        <f>SUM(D97:D98)</f>
        <v>299408.97</v>
      </c>
      <c r="E96" s="16"/>
      <c r="F96" s="16"/>
      <c r="G96" s="16"/>
      <c r="H96" s="72">
        <f t="shared" si="4"/>
        <v>91.57878191145068</v>
      </c>
      <c r="I96" s="15">
        <f t="shared" si="5"/>
        <v>-27532.45000000001</v>
      </c>
    </row>
    <row r="97" spans="1:9" ht="52.5" customHeight="1">
      <c r="A97" s="12" t="s">
        <v>44</v>
      </c>
      <c r="B97" s="19" t="s">
        <v>190</v>
      </c>
      <c r="C97" s="22">
        <v>8021</v>
      </c>
      <c r="D97" s="52">
        <v>7922</v>
      </c>
      <c r="E97" s="16"/>
      <c r="F97" s="16"/>
      <c r="G97" s="16"/>
      <c r="H97" s="72">
        <f t="shared" si="4"/>
        <v>98.76573993267672</v>
      </c>
      <c r="I97" s="15">
        <f t="shared" si="5"/>
        <v>-99</v>
      </c>
    </row>
    <row r="98" spans="1:9" ht="56.25" customHeight="1">
      <c r="A98" s="12" t="s">
        <v>45</v>
      </c>
      <c r="B98" s="19" t="s">
        <v>46</v>
      </c>
      <c r="C98" s="22">
        <v>318920.42</v>
      </c>
      <c r="D98" s="52">
        <v>291486.97</v>
      </c>
      <c r="E98" s="16"/>
      <c r="F98" s="16"/>
      <c r="G98" s="16"/>
      <c r="H98" s="72">
        <f t="shared" si="4"/>
        <v>91.39802650454304</v>
      </c>
      <c r="I98" s="15">
        <f t="shared" si="5"/>
        <v>-27433.45000000001</v>
      </c>
    </row>
    <row r="99" spans="1:9" ht="25.5" customHeight="1">
      <c r="A99" s="12" t="s">
        <v>144</v>
      </c>
      <c r="B99" s="17" t="s">
        <v>276</v>
      </c>
      <c r="C99" s="22">
        <f>C100</f>
        <v>491001.03</v>
      </c>
      <c r="D99" s="27">
        <v>120058.15</v>
      </c>
      <c r="E99" s="16"/>
      <c r="F99" s="16"/>
      <c r="G99" s="16"/>
      <c r="H99" s="72">
        <f t="shared" si="4"/>
        <v>24.45171041698222</v>
      </c>
      <c r="I99" s="15">
        <f t="shared" si="5"/>
        <v>-370942.88</v>
      </c>
    </row>
    <row r="100" spans="1:9" ht="29.25" customHeight="1">
      <c r="A100" s="16" t="s">
        <v>145</v>
      </c>
      <c r="B100" s="17" t="s">
        <v>198</v>
      </c>
      <c r="C100" s="22">
        <f>C101</f>
        <v>491001.03</v>
      </c>
      <c r="D100" s="27">
        <v>120058.15</v>
      </c>
      <c r="E100" s="16"/>
      <c r="F100" s="16"/>
      <c r="G100" s="16"/>
      <c r="H100" s="72">
        <f t="shared" si="4"/>
        <v>24.45171041698222</v>
      </c>
      <c r="I100" s="15">
        <f t="shared" si="5"/>
        <v>-370942.88</v>
      </c>
    </row>
    <row r="101" spans="1:9" ht="45" customHeight="1">
      <c r="A101" s="16" t="s">
        <v>146</v>
      </c>
      <c r="B101" s="17" t="s">
        <v>199</v>
      </c>
      <c r="C101" s="22">
        <f>C102+C103+C104</f>
        <v>491001.03</v>
      </c>
      <c r="D101" s="27">
        <v>120058.15</v>
      </c>
      <c r="E101" s="16"/>
      <c r="F101" s="16"/>
      <c r="G101" s="16"/>
      <c r="H101" s="72">
        <f t="shared" si="4"/>
        <v>24.45171041698222</v>
      </c>
      <c r="I101" s="15">
        <f t="shared" si="5"/>
        <v>-370942.88</v>
      </c>
    </row>
    <row r="102" spans="1:9" ht="41.25" customHeight="1">
      <c r="A102" s="16" t="s">
        <v>147</v>
      </c>
      <c r="B102" s="17" t="s">
        <v>199</v>
      </c>
      <c r="C102" s="22">
        <v>14935.63</v>
      </c>
      <c r="D102" s="52">
        <v>19933.4</v>
      </c>
      <c r="E102" s="16"/>
      <c r="F102" s="16"/>
      <c r="G102" s="16"/>
      <c r="H102" s="72">
        <f t="shared" si="4"/>
        <v>133.4620635353179</v>
      </c>
      <c r="I102" s="15">
        <f t="shared" si="5"/>
        <v>4997.770000000002</v>
      </c>
    </row>
    <row r="103" spans="1:9" ht="39" customHeight="1">
      <c r="A103" s="16" t="s">
        <v>191</v>
      </c>
      <c r="B103" s="17" t="s">
        <v>199</v>
      </c>
      <c r="C103" s="22">
        <v>476031.08</v>
      </c>
      <c r="D103" s="52">
        <v>0</v>
      </c>
      <c r="E103" s="16"/>
      <c r="F103" s="16"/>
      <c r="G103" s="16"/>
      <c r="H103" s="72">
        <f t="shared" si="4"/>
        <v>0</v>
      </c>
      <c r="I103" s="15">
        <f t="shared" si="5"/>
        <v>-476031.08</v>
      </c>
    </row>
    <row r="104" spans="1:9" ht="41.25" customHeight="1">
      <c r="A104" s="16" t="s">
        <v>289</v>
      </c>
      <c r="B104" s="17" t="s">
        <v>199</v>
      </c>
      <c r="C104" s="22">
        <v>34.32</v>
      </c>
      <c r="D104" s="53">
        <v>0</v>
      </c>
      <c r="E104" s="16"/>
      <c r="F104" s="16"/>
      <c r="G104" s="16"/>
      <c r="H104" s="72">
        <f t="shared" si="4"/>
        <v>0</v>
      </c>
      <c r="I104" s="15">
        <f t="shared" si="5"/>
        <v>-34.32</v>
      </c>
    </row>
    <row r="105" spans="1:9" ht="41.25" customHeight="1">
      <c r="A105" s="16" t="s">
        <v>288</v>
      </c>
      <c r="B105" s="17" t="s">
        <v>199</v>
      </c>
      <c r="C105" s="22">
        <v>0</v>
      </c>
      <c r="D105" s="52">
        <v>24972</v>
      </c>
      <c r="E105" s="16"/>
      <c r="F105" s="16"/>
      <c r="G105" s="16"/>
      <c r="H105" s="72">
        <v>0</v>
      </c>
      <c r="I105" s="15">
        <f t="shared" si="5"/>
        <v>24972</v>
      </c>
    </row>
    <row r="106" spans="1:9" ht="41.25" customHeight="1">
      <c r="A106" s="16" t="s">
        <v>290</v>
      </c>
      <c r="B106" s="17" t="s">
        <v>199</v>
      </c>
      <c r="C106" s="22">
        <v>0</v>
      </c>
      <c r="D106" s="52">
        <v>75152.75</v>
      </c>
      <c r="E106" s="16"/>
      <c r="F106" s="16"/>
      <c r="G106" s="16"/>
      <c r="H106" s="72">
        <v>0</v>
      </c>
      <c r="I106" s="15">
        <f t="shared" si="5"/>
        <v>75152.75</v>
      </c>
    </row>
    <row r="107" spans="1:9" ht="56.25" customHeight="1">
      <c r="A107" s="45" t="s">
        <v>47</v>
      </c>
      <c r="B107" s="28" t="s">
        <v>154</v>
      </c>
      <c r="C107" s="14">
        <f>C108+C112</f>
        <v>50078.66</v>
      </c>
      <c r="D107" s="14">
        <v>5553083.35</v>
      </c>
      <c r="E107" s="16"/>
      <c r="F107" s="16"/>
      <c r="G107" s="16"/>
      <c r="H107" s="72">
        <f t="shared" si="4"/>
        <v>11088.721922671251</v>
      </c>
      <c r="I107" s="15">
        <f t="shared" si="5"/>
        <v>5503004.6899999995</v>
      </c>
    </row>
    <row r="108" spans="1:9" ht="141" customHeight="1">
      <c r="A108" s="12" t="s">
        <v>48</v>
      </c>
      <c r="B108" s="19" t="s">
        <v>155</v>
      </c>
      <c r="C108" s="27">
        <f aca="true" t="shared" si="6" ref="C108:D110">C109</f>
        <v>0</v>
      </c>
      <c r="D108" s="27">
        <f t="shared" si="6"/>
        <v>431284.74</v>
      </c>
      <c r="E108" s="16"/>
      <c r="F108" s="16"/>
      <c r="G108" s="16"/>
      <c r="H108" s="72">
        <v>0</v>
      </c>
      <c r="I108" s="15">
        <f t="shared" si="5"/>
        <v>431284.74</v>
      </c>
    </row>
    <row r="109" spans="1:9" ht="156.75" customHeight="1">
      <c r="A109" s="12" t="s">
        <v>136</v>
      </c>
      <c r="B109" s="19" t="s">
        <v>282</v>
      </c>
      <c r="C109" s="27">
        <f t="shared" si="6"/>
        <v>0</v>
      </c>
      <c r="D109" s="27">
        <f t="shared" si="6"/>
        <v>431284.74</v>
      </c>
      <c r="E109" s="16"/>
      <c r="F109" s="16"/>
      <c r="G109" s="16"/>
      <c r="H109" s="72">
        <v>0</v>
      </c>
      <c r="I109" s="15">
        <f t="shared" si="5"/>
        <v>431284.74</v>
      </c>
    </row>
    <row r="110" spans="1:9" ht="156.75" customHeight="1">
      <c r="A110" s="12" t="s">
        <v>137</v>
      </c>
      <c r="B110" s="19" t="s">
        <v>283</v>
      </c>
      <c r="C110" s="27">
        <f t="shared" si="6"/>
        <v>0</v>
      </c>
      <c r="D110" s="27">
        <f t="shared" si="6"/>
        <v>431284.74</v>
      </c>
      <c r="E110" s="16"/>
      <c r="F110" s="16"/>
      <c r="G110" s="16"/>
      <c r="H110" s="72">
        <v>0</v>
      </c>
      <c r="I110" s="15">
        <f t="shared" si="5"/>
        <v>431284.74</v>
      </c>
    </row>
    <row r="111" spans="1:9" ht="162.75" customHeight="1">
      <c r="A111" s="12" t="s">
        <v>49</v>
      </c>
      <c r="B111" s="19" t="s">
        <v>283</v>
      </c>
      <c r="C111" s="27">
        <v>0</v>
      </c>
      <c r="D111" s="55">
        <v>431284.74</v>
      </c>
      <c r="E111" s="16"/>
      <c r="F111" s="16"/>
      <c r="G111" s="16"/>
      <c r="H111" s="72">
        <v>0</v>
      </c>
      <c r="I111" s="15">
        <f t="shared" si="5"/>
        <v>431284.74</v>
      </c>
    </row>
    <row r="112" spans="1:9" ht="102.75" customHeight="1">
      <c r="A112" s="12" t="s">
        <v>50</v>
      </c>
      <c r="B112" s="17" t="s">
        <v>156</v>
      </c>
      <c r="C112" s="32">
        <f>C113</f>
        <v>50078.66</v>
      </c>
      <c r="D112" s="42">
        <v>5121798.61</v>
      </c>
      <c r="E112" s="16"/>
      <c r="F112" s="16"/>
      <c r="G112" s="16"/>
      <c r="H112" s="72">
        <f t="shared" si="4"/>
        <v>10227.507305506977</v>
      </c>
      <c r="I112" s="15">
        <f t="shared" si="5"/>
        <v>5071719.95</v>
      </c>
    </row>
    <row r="113" spans="1:9" ht="60" customHeight="1">
      <c r="A113" s="12" t="s">
        <v>71</v>
      </c>
      <c r="B113" s="37" t="s">
        <v>157</v>
      </c>
      <c r="C113" s="32">
        <f>C114+C116</f>
        <v>50078.66</v>
      </c>
      <c r="D113" s="42">
        <v>54785.61</v>
      </c>
      <c r="E113" s="16"/>
      <c r="F113" s="16"/>
      <c r="G113" s="16"/>
      <c r="H113" s="72">
        <f t="shared" si="4"/>
        <v>109.39911331493295</v>
      </c>
      <c r="I113" s="15">
        <f t="shared" si="5"/>
        <v>4706.949999999997</v>
      </c>
    </row>
    <row r="114" spans="1:9" ht="78.75" customHeight="1">
      <c r="A114" s="12" t="s">
        <v>138</v>
      </c>
      <c r="B114" s="37" t="s">
        <v>158</v>
      </c>
      <c r="C114" s="32">
        <f>C115</f>
        <v>22052.49</v>
      </c>
      <c r="D114" s="42">
        <f>D115</f>
        <v>9236.59</v>
      </c>
      <c r="E114" s="16"/>
      <c r="F114" s="16"/>
      <c r="G114" s="16"/>
      <c r="H114" s="72">
        <f t="shared" si="4"/>
        <v>41.88456723027649</v>
      </c>
      <c r="I114" s="15">
        <f t="shared" si="5"/>
        <v>-12815.900000000001</v>
      </c>
    </row>
    <row r="115" spans="1:9" ht="84" customHeight="1">
      <c r="A115" s="12" t="s">
        <v>51</v>
      </c>
      <c r="B115" s="37" t="s">
        <v>159</v>
      </c>
      <c r="C115" s="32">
        <v>22052.49</v>
      </c>
      <c r="D115" s="52">
        <v>9236.59</v>
      </c>
      <c r="E115" s="16"/>
      <c r="F115" s="16"/>
      <c r="G115" s="16"/>
      <c r="H115" s="72">
        <f t="shared" si="4"/>
        <v>41.88456723027649</v>
      </c>
      <c r="I115" s="15">
        <f t="shared" si="5"/>
        <v>-12815.900000000001</v>
      </c>
    </row>
    <row r="116" spans="1:9" ht="76.5" customHeight="1">
      <c r="A116" s="12" t="s">
        <v>170</v>
      </c>
      <c r="B116" s="37" t="s">
        <v>171</v>
      </c>
      <c r="C116" s="32">
        <f>C117</f>
        <v>28026.17</v>
      </c>
      <c r="D116" s="42">
        <f>D117</f>
        <v>45549.02</v>
      </c>
      <c r="E116" s="16"/>
      <c r="F116" s="16"/>
      <c r="G116" s="16"/>
      <c r="H116" s="72">
        <f t="shared" si="4"/>
        <v>162.52317030832256</v>
      </c>
      <c r="I116" s="15">
        <f t="shared" si="5"/>
        <v>17522.85</v>
      </c>
    </row>
    <row r="117" spans="1:9" ht="79.5" customHeight="1">
      <c r="A117" s="12" t="s">
        <v>169</v>
      </c>
      <c r="B117" s="37" t="s">
        <v>171</v>
      </c>
      <c r="C117" s="32">
        <v>28026.17</v>
      </c>
      <c r="D117" s="52">
        <v>45549.02</v>
      </c>
      <c r="E117" s="16"/>
      <c r="F117" s="16"/>
      <c r="G117" s="16"/>
      <c r="H117" s="72">
        <f t="shared" si="4"/>
        <v>162.52317030832256</v>
      </c>
      <c r="I117" s="15">
        <f t="shared" si="5"/>
        <v>17522.85</v>
      </c>
    </row>
    <row r="118" spans="1:9" ht="79.5" customHeight="1">
      <c r="A118" s="12" t="s">
        <v>291</v>
      </c>
      <c r="B118" s="37" t="s">
        <v>294</v>
      </c>
      <c r="C118" s="32">
        <v>0</v>
      </c>
      <c r="D118" s="52">
        <v>5067013</v>
      </c>
      <c r="E118" s="16"/>
      <c r="F118" s="16"/>
      <c r="G118" s="16"/>
      <c r="H118" s="72">
        <v>0</v>
      </c>
      <c r="I118" s="15">
        <f t="shared" si="5"/>
        <v>5067013</v>
      </c>
    </row>
    <row r="119" spans="1:9" ht="79.5" customHeight="1">
      <c r="A119" s="12" t="s">
        <v>292</v>
      </c>
      <c r="B119" s="37" t="s">
        <v>294</v>
      </c>
      <c r="C119" s="32">
        <v>0</v>
      </c>
      <c r="D119" s="52">
        <v>5067013</v>
      </c>
      <c r="E119" s="16"/>
      <c r="F119" s="16"/>
      <c r="G119" s="16"/>
      <c r="H119" s="72">
        <v>0</v>
      </c>
      <c r="I119" s="15">
        <f t="shared" si="5"/>
        <v>5067013</v>
      </c>
    </row>
    <row r="120" spans="1:9" ht="79.5" customHeight="1">
      <c r="A120" s="12" t="s">
        <v>293</v>
      </c>
      <c r="B120" s="37" t="s">
        <v>294</v>
      </c>
      <c r="C120" s="32">
        <v>0</v>
      </c>
      <c r="D120" s="52">
        <v>5067013</v>
      </c>
      <c r="E120" s="16"/>
      <c r="F120" s="16"/>
      <c r="G120" s="16"/>
      <c r="H120" s="72">
        <v>0</v>
      </c>
      <c r="I120" s="15">
        <f t="shared" si="5"/>
        <v>5067013</v>
      </c>
    </row>
    <row r="121" spans="1:9" ht="27" customHeight="1">
      <c r="A121" s="45" t="s">
        <v>52</v>
      </c>
      <c r="B121" s="28" t="s">
        <v>200</v>
      </c>
      <c r="C121" s="14">
        <v>704796.97</v>
      </c>
      <c r="D121" s="14">
        <v>92959.84</v>
      </c>
      <c r="E121" s="16"/>
      <c r="F121" s="16"/>
      <c r="G121" s="16"/>
      <c r="H121" s="72">
        <f t="shared" si="4"/>
        <v>13.189591323016044</v>
      </c>
      <c r="I121" s="15">
        <f t="shared" si="5"/>
        <v>-611837.13</v>
      </c>
    </row>
    <row r="122" spans="1:9" ht="39" customHeight="1">
      <c r="A122" s="12" t="s">
        <v>53</v>
      </c>
      <c r="B122" s="17" t="s">
        <v>9</v>
      </c>
      <c r="C122" s="27">
        <f>C123+C125</f>
        <v>175</v>
      </c>
      <c r="D122" s="27">
        <f>D123+D125</f>
        <v>0</v>
      </c>
      <c r="E122" s="16"/>
      <c r="F122" s="16"/>
      <c r="G122" s="16"/>
      <c r="H122" s="72">
        <f t="shared" si="4"/>
        <v>0</v>
      </c>
      <c r="I122" s="15">
        <f t="shared" si="5"/>
        <v>-175</v>
      </c>
    </row>
    <row r="123" spans="1:9" ht="117.75" customHeight="1">
      <c r="A123" s="12" t="s">
        <v>139</v>
      </c>
      <c r="B123" s="19" t="s">
        <v>113</v>
      </c>
      <c r="C123" s="27">
        <f>C124</f>
        <v>175</v>
      </c>
      <c r="D123" s="27">
        <f>D124</f>
        <v>0</v>
      </c>
      <c r="E123" s="16"/>
      <c r="F123" s="16"/>
      <c r="G123" s="16"/>
      <c r="H123" s="72">
        <f t="shared" si="4"/>
        <v>0</v>
      </c>
      <c r="I123" s="15">
        <f t="shared" si="5"/>
        <v>-175</v>
      </c>
    </row>
    <row r="124" spans="1:9" ht="115.5" customHeight="1">
      <c r="A124" s="12" t="s">
        <v>112</v>
      </c>
      <c r="B124" s="19" t="s">
        <v>113</v>
      </c>
      <c r="C124" s="27">
        <v>175</v>
      </c>
      <c r="D124" s="55">
        <v>0</v>
      </c>
      <c r="E124" s="16"/>
      <c r="F124" s="16"/>
      <c r="G124" s="16"/>
      <c r="H124" s="72">
        <f t="shared" si="4"/>
        <v>0</v>
      </c>
      <c r="I124" s="15">
        <f t="shared" si="5"/>
        <v>-175</v>
      </c>
    </row>
    <row r="125" spans="1:9" ht="102.75" customHeight="1" hidden="1">
      <c r="A125" s="12" t="s">
        <v>140</v>
      </c>
      <c r="B125" s="17" t="s">
        <v>10</v>
      </c>
      <c r="C125" s="27">
        <f>C126</f>
        <v>0</v>
      </c>
      <c r="D125" s="27">
        <f>D126</f>
        <v>0</v>
      </c>
      <c r="E125" s="16"/>
      <c r="F125" s="16"/>
      <c r="G125" s="16"/>
      <c r="H125" s="72" t="e">
        <f t="shared" si="4"/>
        <v>#DIV/0!</v>
      </c>
      <c r="I125" s="15">
        <f t="shared" si="5"/>
        <v>0</v>
      </c>
    </row>
    <row r="126" spans="1:9" ht="0.75" customHeight="1">
      <c r="A126" s="12" t="s">
        <v>54</v>
      </c>
      <c r="B126" s="17" t="s">
        <v>10</v>
      </c>
      <c r="C126" s="27">
        <v>0</v>
      </c>
      <c r="D126" s="55">
        <v>0</v>
      </c>
      <c r="E126" s="16"/>
      <c r="F126" s="16"/>
      <c r="G126" s="16"/>
      <c r="H126" s="72" t="e">
        <f t="shared" si="4"/>
        <v>#DIV/0!</v>
      </c>
      <c r="I126" s="15">
        <f t="shared" si="5"/>
        <v>0</v>
      </c>
    </row>
    <row r="127" spans="1:9" ht="117" customHeight="1">
      <c r="A127" s="12" t="s">
        <v>173</v>
      </c>
      <c r="B127" s="17" t="s">
        <v>172</v>
      </c>
      <c r="C127" s="27">
        <f>C128</f>
        <v>8038.29</v>
      </c>
      <c r="D127" s="27">
        <f>D128</f>
        <v>0</v>
      </c>
      <c r="E127" s="16"/>
      <c r="F127" s="16"/>
      <c r="G127" s="16"/>
      <c r="H127" s="72">
        <f t="shared" si="4"/>
        <v>0</v>
      </c>
      <c r="I127" s="15">
        <f t="shared" si="5"/>
        <v>-8038.29</v>
      </c>
    </row>
    <row r="128" spans="1:9" ht="86.25" customHeight="1">
      <c r="A128" s="12" t="s">
        <v>175</v>
      </c>
      <c r="B128" s="17" t="s">
        <v>174</v>
      </c>
      <c r="C128" s="27">
        <f>C129</f>
        <v>8038.29</v>
      </c>
      <c r="D128" s="27">
        <f>D129</f>
        <v>0</v>
      </c>
      <c r="E128" s="16"/>
      <c r="F128" s="16"/>
      <c r="G128" s="16"/>
      <c r="H128" s="72">
        <f t="shared" si="4"/>
        <v>0</v>
      </c>
      <c r="I128" s="15">
        <f t="shared" si="5"/>
        <v>-8038.29</v>
      </c>
    </row>
    <row r="129" spans="1:9" ht="78" customHeight="1">
      <c r="A129" s="12" t="s">
        <v>176</v>
      </c>
      <c r="B129" s="17" t="s">
        <v>174</v>
      </c>
      <c r="C129" s="27">
        <v>8038.29</v>
      </c>
      <c r="D129" s="52">
        <v>0</v>
      </c>
      <c r="E129" s="16"/>
      <c r="F129" s="16"/>
      <c r="G129" s="16"/>
      <c r="H129" s="72">
        <f t="shared" si="4"/>
        <v>0</v>
      </c>
      <c r="I129" s="15">
        <f t="shared" si="5"/>
        <v>-8038.29</v>
      </c>
    </row>
    <row r="130" spans="1:9" ht="193.5" customHeight="1">
      <c r="A130" s="12" t="s">
        <v>55</v>
      </c>
      <c r="B130" s="19" t="s">
        <v>88</v>
      </c>
      <c r="C130" s="29">
        <v>40700</v>
      </c>
      <c r="D130" s="18">
        <f>D133+D131</f>
        <v>17500</v>
      </c>
      <c r="E130" s="16"/>
      <c r="F130" s="16"/>
      <c r="G130" s="16"/>
      <c r="H130" s="72">
        <f t="shared" si="4"/>
        <v>42.997542997543</v>
      </c>
      <c r="I130" s="15">
        <f t="shared" si="5"/>
        <v>-23200</v>
      </c>
    </row>
    <row r="131" spans="1:9" ht="66" customHeight="1">
      <c r="A131" s="12" t="s">
        <v>270</v>
      </c>
      <c r="B131" s="17" t="s">
        <v>269</v>
      </c>
      <c r="C131" s="29">
        <v>700</v>
      </c>
      <c r="D131" s="18">
        <f>D132</f>
        <v>2500</v>
      </c>
      <c r="E131" s="16"/>
      <c r="F131" s="16"/>
      <c r="G131" s="16"/>
      <c r="H131" s="72">
        <f t="shared" si="4"/>
        <v>357.14285714285717</v>
      </c>
      <c r="I131" s="15">
        <f t="shared" si="5"/>
        <v>1800</v>
      </c>
    </row>
    <row r="132" spans="1:9" ht="63" customHeight="1">
      <c r="A132" s="12" t="s">
        <v>271</v>
      </c>
      <c r="B132" s="17" t="s">
        <v>269</v>
      </c>
      <c r="C132" s="29">
        <v>700</v>
      </c>
      <c r="D132" s="18">
        <v>2500</v>
      </c>
      <c r="E132" s="16"/>
      <c r="F132" s="16"/>
      <c r="G132" s="16"/>
      <c r="H132" s="72">
        <f t="shared" si="4"/>
        <v>357.14285714285717</v>
      </c>
      <c r="I132" s="15">
        <f t="shared" si="5"/>
        <v>1800</v>
      </c>
    </row>
    <row r="133" spans="1:9" ht="39" customHeight="1">
      <c r="A133" s="12" t="s">
        <v>56</v>
      </c>
      <c r="B133" s="17" t="s">
        <v>11</v>
      </c>
      <c r="C133" s="29">
        <f>C134</f>
        <v>40000</v>
      </c>
      <c r="D133" s="18">
        <f>D134</f>
        <v>15000</v>
      </c>
      <c r="E133" s="16"/>
      <c r="F133" s="16"/>
      <c r="G133" s="16"/>
      <c r="H133" s="72">
        <f t="shared" si="4"/>
        <v>37.5</v>
      </c>
      <c r="I133" s="15">
        <f t="shared" si="5"/>
        <v>-25000</v>
      </c>
    </row>
    <row r="134" spans="1:9" ht="38.25" customHeight="1">
      <c r="A134" s="12" t="s">
        <v>57</v>
      </c>
      <c r="B134" s="17" t="s">
        <v>11</v>
      </c>
      <c r="C134" s="29">
        <v>40000</v>
      </c>
      <c r="D134" s="52">
        <v>15000</v>
      </c>
      <c r="E134" s="16"/>
      <c r="F134" s="16"/>
      <c r="G134" s="16"/>
      <c r="H134" s="72">
        <f t="shared" si="4"/>
        <v>37.5</v>
      </c>
      <c r="I134" s="15">
        <f t="shared" si="5"/>
        <v>-25000</v>
      </c>
    </row>
    <row r="135" spans="1:9" ht="116.25" customHeight="1">
      <c r="A135" s="12" t="s">
        <v>295</v>
      </c>
      <c r="B135" s="17" t="s">
        <v>296</v>
      </c>
      <c r="C135" s="42">
        <f>C136</f>
        <v>0</v>
      </c>
      <c r="D135" s="42">
        <f>D136</f>
        <v>6500</v>
      </c>
      <c r="E135" s="16"/>
      <c r="F135" s="16"/>
      <c r="G135" s="16"/>
      <c r="H135" s="72">
        <v>0</v>
      </c>
      <c r="I135" s="15">
        <f t="shared" si="5"/>
        <v>6500</v>
      </c>
    </row>
    <row r="136" spans="1:9" ht="119.25" customHeight="1">
      <c r="A136" s="12" t="s">
        <v>297</v>
      </c>
      <c r="B136" s="17" t="s">
        <v>296</v>
      </c>
      <c r="C136" s="42">
        <v>0</v>
      </c>
      <c r="D136" s="55">
        <v>6500</v>
      </c>
      <c r="E136" s="16"/>
      <c r="F136" s="16"/>
      <c r="G136" s="16"/>
      <c r="H136" s="72">
        <v>0</v>
      </c>
      <c r="I136" s="15">
        <f t="shared" si="5"/>
        <v>6500</v>
      </c>
    </row>
    <row r="137" spans="1:9" ht="96" customHeight="1">
      <c r="A137" s="12" t="s">
        <v>298</v>
      </c>
      <c r="B137" s="17" t="s">
        <v>299</v>
      </c>
      <c r="C137" s="42">
        <v>0</v>
      </c>
      <c r="D137" s="55">
        <v>3000</v>
      </c>
      <c r="E137" s="16"/>
      <c r="F137" s="16"/>
      <c r="G137" s="16"/>
      <c r="H137" s="72">
        <v>0</v>
      </c>
      <c r="I137" s="15">
        <f t="shared" si="5"/>
        <v>3000</v>
      </c>
    </row>
    <row r="138" spans="1:9" ht="119.25" customHeight="1">
      <c r="A138" s="12" t="s">
        <v>300</v>
      </c>
      <c r="B138" s="17" t="s">
        <v>299</v>
      </c>
      <c r="C138" s="42">
        <v>0</v>
      </c>
      <c r="D138" s="55">
        <v>3000</v>
      </c>
      <c r="E138" s="16"/>
      <c r="F138" s="16"/>
      <c r="G138" s="16"/>
      <c r="H138" s="72">
        <v>0</v>
      </c>
      <c r="I138" s="15">
        <f t="shared" si="5"/>
        <v>3000</v>
      </c>
    </row>
    <row r="139" spans="1:9" ht="119.25" customHeight="1">
      <c r="A139" s="12" t="s">
        <v>301</v>
      </c>
      <c r="B139" s="17" t="s">
        <v>299</v>
      </c>
      <c r="C139" s="42">
        <v>0</v>
      </c>
      <c r="D139" s="55">
        <v>3000</v>
      </c>
      <c r="E139" s="16"/>
      <c r="F139" s="16"/>
      <c r="G139" s="16"/>
      <c r="H139" s="72">
        <v>0</v>
      </c>
      <c r="I139" s="15">
        <f t="shared" si="5"/>
        <v>3000</v>
      </c>
    </row>
    <row r="140" spans="1:9" ht="63" customHeight="1">
      <c r="A140" s="12" t="s">
        <v>58</v>
      </c>
      <c r="B140" s="17" t="s">
        <v>277</v>
      </c>
      <c r="C140" s="18">
        <f>C141</f>
        <v>655883.68</v>
      </c>
      <c r="D140" s="18">
        <v>65959.84</v>
      </c>
      <c r="E140" s="16"/>
      <c r="F140" s="16"/>
      <c r="G140" s="16"/>
      <c r="H140" s="72">
        <f t="shared" si="4"/>
        <v>10.056636871952659</v>
      </c>
      <c r="I140" s="15">
        <f t="shared" si="5"/>
        <v>-589923.8400000001</v>
      </c>
    </row>
    <row r="141" spans="1:9" ht="77.25" customHeight="1">
      <c r="A141" s="12" t="s">
        <v>59</v>
      </c>
      <c r="B141" s="17" t="s">
        <v>284</v>
      </c>
      <c r="C141" s="29">
        <f>SUM(C142:C144)</f>
        <v>655883.68</v>
      </c>
      <c r="D141" s="18">
        <v>65959.84</v>
      </c>
      <c r="E141" s="16"/>
      <c r="F141" s="16"/>
      <c r="G141" s="16"/>
      <c r="H141" s="72">
        <f aca="true" t="shared" si="7" ref="H141:H188">D141/C141*100</f>
        <v>10.056636871952659</v>
      </c>
      <c r="I141" s="15">
        <f t="shared" si="5"/>
        <v>-589923.8400000001</v>
      </c>
    </row>
    <row r="142" spans="1:9" ht="78" customHeight="1">
      <c r="A142" s="12" t="s">
        <v>60</v>
      </c>
      <c r="B142" s="17" t="s">
        <v>201</v>
      </c>
      <c r="C142" s="42">
        <v>582853.13</v>
      </c>
      <c r="D142" s="52">
        <v>23934.99</v>
      </c>
      <c r="E142" s="16"/>
      <c r="F142" s="16"/>
      <c r="G142" s="16"/>
      <c r="H142" s="72">
        <f t="shared" si="7"/>
        <v>4.1065216549493355</v>
      </c>
      <c r="I142" s="15">
        <f aca="true" t="shared" si="8" ref="I142:I188">D142-C142</f>
        <v>-558918.14</v>
      </c>
    </row>
    <row r="143" spans="1:9" ht="78" customHeight="1">
      <c r="A143" s="12" t="s">
        <v>302</v>
      </c>
      <c r="B143" s="17" t="s">
        <v>201</v>
      </c>
      <c r="C143" s="42">
        <v>0</v>
      </c>
      <c r="D143" s="52">
        <v>2000</v>
      </c>
      <c r="E143" s="16"/>
      <c r="F143" s="16"/>
      <c r="G143" s="16"/>
      <c r="H143" s="72">
        <v>0</v>
      </c>
      <c r="I143" s="15">
        <f t="shared" si="8"/>
        <v>2000</v>
      </c>
    </row>
    <row r="144" spans="1:9" ht="76.5" customHeight="1">
      <c r="A144" s="12" t="s">
        <v>61</v>
      </c>
      <c r="B144" s="17" t="s">
        <v>72</v>
      </c>
      <c r="C144" s="32">
        <v>73030.55</v>
      </c>
      <c r="D144" s="52">
        <v>37024.85</v>
      </c>
      <c r="E144" s="16"/>
      <c r="F144" s="16"/>
      <c r="G144" s="16"/>
      <c r="H144" s="72">
        <f t="shared" si="7"/>
        <v>50.6977559391241</v>
      </c>
      <c r="I144" s="15">
        <f t="shared" si="8"/>
        <v>-36005.700000000004</v>
      </c>
    </row>
    <row r="145" spans="1:9" ht="76.5" customHeight="1">
      <c r="A145" s="12" t="s">
        <v>303</v>
      </c>
      <c r="B145" s="17" t="s">
        <v>72</v>
      </c>
      <c r="C145" s="32">
        <v>0</v>
      </c>
      <c r="D145" s="52">
        <v>3000</v>
      </c>
      <c r="E145" s="16"/>
      <c r="F145" s="16"/>
      <c r="G145" s="16"/>
      <c r="H145" s="72">
        <v>0</v>
      </c>
      <c r="I145" s="15">
        <f t="shared" si="8"/>
        <v>3000</v>
      </c>
    </row>
    <row r="146" spans="1:9" s="6" customFormat="1" ht="25.5" customHeight="1" hidden="1">
      <c r="A146" s="48" t="s">
        <v>177</v>
      </c>
      <c r="B146" s="30" t="s">
        <v>179</v>
      </c>
      <c r="C146" s="43">
        <f aca="true" t="shared" si="9" ref="C146:D148">C147</f>
        <v>0</v>
      </c>
      <c r="D146" s="56">
        <f t="shared" si="9"/>
        <v>0</v>
      </c>
      <c r="E146" s="25"/>
      <c r="F146" s="25"/>
      <c r="G146" s="25"/>
      <c r="H146" s="72" t="e">
        <f t="shared" si="7"/>
        <v>#DIV/0!</v>
      </c>
      <c r="I146" s="15">
        <f t="shared" si="8"/>
        <v>0</v>
      </c>
    </row>
    <row r="147" spans="1:9" ht="21" customHeight="1" hidden="1">
      <c r="A147" s="12" t="s">
        <v>180</v>
      </c>
      <c r="B147" s="17" t="s">
        <v>178</v>
      </c>
      <c r="C147" s="32">
        <f t="shared" si="9"/>
        <v>0</v>
      </c>
      <c r="D147" s="42">
        <f t="shared" si="9"/>
        <v>0</v>
      </c>
      <c r="E147" s="16"/>
      <c r="F147" s="16"/>
      <c r="G147" s="16"/>
      <c r="H147" s="72" t="e">
        <f t="shared" si="7"/>
        <v>#DIV/0!</v>
      </c>
      <c r="I147" s="15">
        <f t="shared" si="8"/>
        <v>0</v>
      </c>
    </row>
    <row r="148" spans="1:9" ht="39" customHeight="1" hidden="1">
      <c r="A148" s="12" t="s">
        <v>181</v>
      </c>
      <c r="B148" s="17" t="s">
        <v>182</v>
      </c>
      <c r="C148" s="32">
        <f t="shared" si="9"/>
        <v>0</v>
      </c>
      <c r="D148" s="42">
        <f t="shared" si="9"/>
        <v>0</v>
      </c>
      <c r="E148" s="16"/>
      <c r="F148" s="16"/>
      <c r="G148" s="16"/>
      <c r="H148" s="72" t="e">
        <f t="shared" si="7"/>
        <v>#DIV/0!</v>
      </c>
      <c r="I148" s="15">
        <f t="shared" si="8"/>
        <v>0</v>
      </c>
    </row>
    <row r="149" spans="1:9" ht="40.5" customHeight="1" hidden="1">
      <c r="A149" s="12" t="s">
        <v>183</v>
      </c>
      <c r="B149" s="17" t="s">
        <v>182</v>
      </c>
      <c r="C149" s="32">
        <v>0</v>
      </c>
      <c r="D149" s="55">
        <v>0</v>
      </c>
      <c r="E149" s="16"/>
      <c r="F149" s="16"/>
      <c r="G149" s="16"/>
      <c r="H149" s="72" t="e">
        <f t="shared" si="7"/>
        <v>#DIV/0!</v>
      </c>
      <c r="I149" s="15">
        <f t="shared" si="8"/>
        <v>0</v>
      </c>
    </row>
    <row r="150" spans="1:9" ht="27" customHeight="1">
      <c r="A150" s="48" t="s">
        <v>62</v>
      </c>
      <c r="B150" s="34" t="s">
        <v>202</v>
      </c>
      <c r="C150" s="35">
        <f>C151+C185</f>
        <v>51548238.13</v>
      </c>
      <c r="D150" s="24">
        <f>D151+D185</f>
        <v>49713977.29000001</v>
      </c>
      <c r="E150" s="16"/>
      <c r="F150" s="16"/>
      <c r="G150" s="16"/>
      <c r="H150" s="72">
        <f t="shared" si="7"/>
        <v>96.4416614290984</v>
      </c>
      <c r="I150" s="15">
        <f t="shared" si="8"/>
        <v>-1834260.8399999961</v>
      </c>
    </row>
    <row r="151" spans="1:9" ht="51" customHeight="1">
      <c r="A151" s="48" t="s">
        <v>82</v>
      </c>
      <c r="B151" s="34" t="s">
        <v>203</v>
      </c>
      <c r="C151" s="24">
        <f>C152+C164+C178+C156</f>
        <v>52090370.980000004</v>
      </c>
      <c r="D151" s="24">
        <f>D152+D164+D178+D156</f>
        <v>49949927.61000001</v>
      </c>
      <c r="E151" s="16"/>
      <c r="F151" s="16"/>
      <c r="G151" s="16"/>
      <c r="H151" s="72">
        <f t="shared" si="7"/>
        <v>95.89090396222785</v>
      </c>
      <c r="I151" s="15">
        <f t="shared" si="8"/>
        <v>-2140443.3699999973</v>
      </c>
    </row>
    <row r="152" spans="1:9" ht="40.5" customHeight="1">
      <c r="A152" s="48" t="s">
        <v>83</v>
      </c>
      <c r="B152" s="30" t="s">
        <v>204</v>
      </c>
      <c r="C152" s="24">
        <f aca="true" t="shared" si="10" ref="C152:D154">C153</f>
        <v>26310750</v>
      </c>
      <c r="D152" s="24">
        <f t="shared" si="10"/>
        <v>26310750</v>
      </c>
      <c r="E152" s="16"/>
      <c r="F152" s="16"/>
      <c r="G152" s="16"/>
      <c r="H152" s="72">
        <f t="shared" si="7"/>
        <v>100</v>
      </c>
      <c r="I152" s="15">
        <f t="shared" si="8"/>
        <v>0</v>
      </c>
    </row>
    <row r="153" spans="1:9" ht="27" customHeight="1">
      <c r="A153" s="12" t="s">
        <v>141</v>
      </c>
      <c r="B153" s="17" t="s">
        <v>205</v>
      </c>
      <c r="C153" s="27">
        <f t="shared" si="10"/>
        <v>26310750</v>
      </c>
      <c r="D153" s="27">
        <f t="shared" si="10"/>
        <v>26310750</v>
      </c>
      <c r="E153" s="16"/>
      <c r="F153" s="16"/>
      <c r="G153" s="16"/>
      <c r="H153" s="72">
        <f t="shared" si="7"/>
        <v>100</v>
      </c>
      <c r="I153" s="15">
        <f t="shared" si="8"/>
        <v>0</v>
      </c>
    </row>
    <row r="154" spans="1:9" ht="60.75" customHeight="1">
      <c r="A154" s="12" t="s">
        <v>84</v>
      </c>
      <c r="B154" s="17" t="s">
        <v>206</v>
      </c>
      <c r="C154" s="27">
        <f t="shared" si="10"/>
        <v>26310750</v>
      </c>
      <c r="D154" s="27">
        <f t="shared" si="10"/>
        <v>26310750</v>
      </c>
      <c r="E154" s="16"/>
      <c r="F154" s="16"/>
      <c r="G154" s="16"/>
      <c r="H154" s="72">
        <f t="shared" si="7"/>
        <v>100</v>
      </c>
      <c r="I154" s="15">
        <f t="shared" si="8"/>
        <v>0</v>
      </c>
    </row>
    <row r="155" spans="1:9" ht="53.25" customHeight="1">
      <c r="A155" s="12" t="s">
        <v>304</v>
      </c>
      <c r="B155" s="17" t="s">
        <v>206</v>
      </c>
      <c r="C155" s="27">
        <v>26310750</v>
      </c>
      <c r="D155" s="52">
        <v>26310750</v>
      </c>
      <c r="E155" s="16"/>
      <c r="F155" s="16"/>
      <c r="G155" s="16"/>
      <c r="H155" s="72">
        <f t="shared" si="7"/>
        <v>100</v>
      </c>
      <c r="I155" s="15">
        <f t="shared" si="8"/>
        <v>0</v>
      </c>
    </row>
    <row r="156" spans="1:9" s="6" customFormat="1" ht="53.25" customHeight="1">
      <c r="A156" s="48" t="s">
        <v>95</v>
      </c>
      <c r="B156" s="34" t="s">
        <v>207</v>
      </c>
      <c r="C156" s="35">
        <f>C157+C160</f>
        <v>734379.45</v>
      </c>
      <c r="D156" s="24">
        <f>D160+D157</f>
        <v>0</v>
      </c>
      <c r="E156" s="24">
        <f>E160</f>
        <v>0</v>
      </c>
      <c r="F156" s="24">
        <f>F160</f>
        <v>0</v>
      </c>
      <c r="G156" s="24">
        <f>G160</f>
        <v>0</v>
      </c>
      <c r="H156" s="72">
        <f t="shared" si="7"/>
        <v>0</v>
      </c>
      <c r="I156" s="15">
        <f t="shared" si="8"/>
        <v>-734379.45</v>
      </c>
    </row>
    <row r="157" spans="1:9" s="6" customFormat="1" ht="45" customHeight="1">
      <c r="A157" s="48" t="s">
        <v>264</v>
      </c>
      <c r="B157" s="34" t="s">
        <v>265</v>
      </c>
      <c r="C157" s="35">
        <f>C158</f>
        <v>509161.45</v>
      </c>
      <c r="D157" s="24">
        <f>D158</f>
        <v>0</v>
      </c>
      <c r="E157" s="24"/>
      <c r="F157" s="24"/>
      <c r="G157" s="24"/>
      <c r="H157" s="72">
        <f t="shared" si="7"/>
        <v>0</v>
      </c>
      <c r="I157" s="15">
        <f t="shared" si="8"/>
        <v>-509161.45</v>
      </c>
    </row>
    <row r="158" spans="1:9" s="6" customFormat="1" ht="52.5" customHeight="1">
      <c r="A158" s="12" t="s">
        <v>267</v>
      </c>
      <c r="B158" s="19" t="s">
        <v>266</v>
      </c>
      <c r="C158" s="22">
        <f>C159</f>
        <v>509161.45</v>
      </c>
      <c r="D158" s="27">
        <f>D159</f>
        <v>0</v>
      </c>
      <c r="E158" s="27"/>
      <c r="F158" s="27"/>
      <c r="G158" s="27"/>
      <c r="H158" s="72">
        <f t="shared" si="7"/>
        <v>0</v>
      </c>
      <c r="I158" s="15">
        <f t="shared" si="8"/>
        <v>-509161.45</v>
      </c>
    </row>
    <row r="159" spans="1:9" s="6" customFormat="1" ht="55.5" customHeight="1">
      <c r="A159" s="12" t="s">
        <v>268</v>
      </c>
      <c r="B159" s="19" t="s">
        <v>266</v>
      </c>
      <c r="C159" s="22">
        <v>509161.45</v>
      </c>
      <c r="D159" s="27">
        <v>0</v>
      </c>
      <c r="E159" s="27"/>
      <c r="F159" s="27"/>
      <c r="G159" s="27"/>
      <c r="H159" s="72">
        <f t="shared" si="7"/>
        <v>0</v>
      </c>
      <c r="I159" s="15">
        <f t="shared" si="8"/>
        <v>-509161.45</v>
      </c>
    </row>
    <row r="160" spans="1:9" ht="20.25" customHeight="1">
      <c r="A160" s="48" t="s">
        <v>96</v>
      </c>
      <c r="B160" s="34" t="s">
        <v>208</v>
      </c>
      <c r="C160" s="35">
        <f>C161</f>
        <v>225218</v>
      </c>
      <c r="D160" s="24">
        <f>D161</f>
        <v>0</v>
      </c>
      <c r="E160" s="24">
        <f>E161</f>
        <v>0</v>
      </c>
      <c r="F160" s="24">
        <f>F161</f>
        <v>0</v>
      </c>
      <c r="G160" s="24">
        <f>G161</f>
        <v>0</v>
      </c>
      <c r="H160" s="72">
        <f t="shared" si="7"/>
        <v>0</v>
      </c>
      <c r="I160" s="15">
        <f t="shared" si="8"/>
        <v>-225218</v>
      </c>
    </row>
    <row r="161" spans="1:9" ht="28.5" customHeight="1">
      <c r="A161" s="12" t="s">
        <v>97</v>
      </c>
      <c r="B161" s="19" t="s">
        <v>209</v>
      </c>
      <c r="C161" s="22">
        <f>SUM(C162:C163)</f>
        <v>225218</v>
      </c>
      <c r="D161" s="27">
        <f>SUM(D162:D163)</f>
        <v>0</v>
      </c>
      <c r="E161" s="16"/>
      <c r="F161" s="16"/>
      <c r="G161" s="16"/>
      <c r="H161" s="72">
        <f t="shared" si="7"/>
        <v>0</v>
      </c>
      <c r="I161" s="15">
        <f t="shared" si="8"/>
        <v>-225218</v>
      </c>
    </row>
    <row r="162" spans="1:9" ht="30" customHeight="1">
      <c r="A162" s="12" t="s">
        <v>102</v>
      </c>
      <c r="B162" s="19" t="s">
        <v>210</v>
      </c>
      <c r="C162" s="22">
        <v>225218</v>
      </c>
      <c r="D162" s="52">
        <v>0</v>
      </c>
      <c r="E162" s="16"/>
      <c r="F162" s="16"/>
      <c r="G162" s="16"/>
      <c r="H162" s="72">
        <f t="shared" si="7"/>
        <v>0</v>
      </c>
      <c r="I162" s="15">
        <f t="shared" si="8"/>
        <v>-225218</v>
      </c>
    </row>
    <row r="163" spans="1:9" ht="0.75" customHeight="1">
      <c r="A163" s="12" t="s">
        <v>98</v>
      </c>
      <c r="B163" s="19" t="s">
        <v>210</v>
      </c>
      <c r="C163" s="22">
        <v>0</v>
      </c>
      <c r="D163" s="52">
        <v>0</v>
      </c>
      <c r="E163" s="16"/>
      <c r="F163" s="16"/>
      <c r="G163" s="16"/>
      <c r="H163" s="72" t="e">
        <f t="shared" si="7"/>
        <v>#DIV/0!</v>
      </c>
      <c r="I163" s="15">
        <f t="shared" si="8"/>
        <v>0</v>
      </c>
    </row>
    <row r="164" spans="1:9" ht="42" customHeight="1">
      <c r="A164" s="48" t="s">
        <v>85</v>
      </c>
      <c r="B164" s="30" t="s">
        <v>211</v>
      </c>
      <c r="C164" s="24">
        <f>C168+C175+C165+C172</f>
        <v>24778989</v>
      </c>
      <c r="D164" s="24">
        <f>D168+D175+D165+D172</f>
        <v>23605480.23</v>
      </c>
      <c r="E164" s="16"/>
      <c r="F164" s="16"/>
      <c r="G164" s="16"/>
      <c r="H164" s="72">
        <f t="shared" si="7"/>
        <v>95.2640974577292</v>
      </c>
      <c r="I164" s="15">
        <f t="shared" si="8"/>
        <v>-1173508.7699999996</v>
      </c>
    </row>
    <row r="165" spans="1:9" ht="96.75" customHeight="1" hidden="1">
      <c r="A165" s="12" t="s">
        <v>119</v>
      </c>
      <c r="B165" s="17" t="s">
        <v>118</v>
      </c>
      <c r="C165" s="27">
        <f>C166</f>
        <v>0</v>
      </c>
      <c r="D165" s="27">
        <f>D166</f>
        <v>0</v>
      </c>
      <c r="E165" s="16"/>
      <c r="F165" s="16"/>
      <c r="G165" s="16"/>
      <c r="H165" s="72" t="e">
        <f t="shared" si="7"/>
        <v>#DIV/0!</v>
      </c>
      <c r="I165" s="15">
        <f t="shared" si="8"/>
        <v>0</v>
      </c>
    </row>
    <row r="166" spans="1:9" ht="108.75" customHeight="1" hidden="1">
      <c r="A166" s="12" t="s">
        <v>116</v>
      </c>
      <c r="B166" s="17" t="s">
        <v>117</v>
      </c>
      <c r="C166" s="27">
        <f>C167</f>
        <v>0</v>
      </c>
      <c r="D166" s="27">
        <f>D167</f>
        <v>0</v>
      </c>
      <c r="E166" s="16"/>
      <c r="F166" s="16"/>
      <c r="G166" s="16"/>
      <c r="H166" s="72" t="e">
        <f t="shared" si="7"/>
        <v>#DIV/0!</v>
      </c>
      <c r="I166" s="15">
        <f t="shared" si="8"/>
        <v>0</v>
      </c>
    </row>
    <row r="167" spans="1:9" ht="0.75" customHeight="1">
      <c r="A167" s="12" t="s">
        <v>115</v>
      </c>
      <c r="B167" s="17" t="s">
        <v>117</v>
      </c>
      <c r="C167" s="27">
        <v>0</v>
      </c>
      <c r="D167" s="52">
        <v>0</v>
      </c>
      <c r="E167" s="16"/>
      <c r="F167" s="16"/>
      <c r="G167" s="16"/>
      <c r="H167" s="72" t="e">
        <f t="shared" si="7"/>
        <v>#DIV/0!</v>
      </c>
      <c r="I167" s="15">
        <f t="shared" si="8"/>
        <v>0</v>
      </c>
    </row>
    <row r="168" spans="1:9" ht="58.5" customHeight="1">
      <c r="A168" s="12" t="s">
        <v>86</v>
      </c>
      <c r="B168" s="17" t="s">
        <v>160</v>
      </c>
      <c r="C168" s="27">
        <f>C169</f>
        <v>1084089</v>
      </c>
      <c r="D168" s="27">
        <f>D169</f>
        <v>535680.23</v>
      </c>
      <c r="E168" s="16"/>
      <c r="F168" s="16"/>
      <c r="G168" s="16"/>
      <c r="H168" s="72">
        <f t="shared" si="7"/>
        <v>49.41293842110749</v>
      </c>
      <c r="I168" s="15">
        <f t="shared" si="8"/>
        <v>-548408.77</v>
      </c>
    </row>
    <row r="169" spans="1:9" ht="75" customHeight="1">
      <c r="A169" s="12" t="s">
        <v>87</v>
      </c>
      <c r="B169" s="17" t="s">
        <v>161</v>
      </c>
      <c r="C169" s="27">
        <f>SUM(C170:C171)</f>
        <v>1084089</v>
      </c>
      <c r="D169" s="27">
        <f>SUM(D170:D171)</f>
        <v>535680.23</v>
      </c>
      <c r="E169" s="16"/>
      <c r="F169" s="16"/>
      <c r="G169" s="16"/>
      <c r="H169" s="72">
        <f t="shared" si="7"/>
        <v>49.41293842110749</v>
      </c>
      <c r="I169" s="15">
        <f t="shared" si="8"/>
        <v>-548408.77</v>
      </c>
    </row>
    <row r="170" spans="1:9" ht="75.75" customHeight="1">
      <c r="A170" s="12" t="s">
        <v>305</v>
      </c>
      <c r="B170" s="17" t="s">
        <v>161</v>
      </c>
      <c r="C170" s="27">
        <v>114789</v>
      </c>
      <c r="D170" s="52">
        <v>102418.2</v>
      </c>
      <c r="E170" s="16"/>
      <c r="F170" s="16"/>
      <c r="G170" s="16"/>
      <c r="H170" s="72">
        <f t="shared" si="7"/>
        <v>89.22300917335284</v>
      </c>
      <c r="I170" s="15">
        <f t="shared" si="8"/>
        <v>-12370.800000000003</v>
      </c>
    </row>
    <row r="171" spans="1:9" ht="63" customHeight="1">
      <c r="A171" s="12" t="s">
        <v>306</v>
      </c>
      <c r="B171" s="17" t="s">
        <v>161</v>
      </c>
      <c r="C171" s="27">
        <v>969300</v>
      </c>
      <c r="D171" s="52">
        <v>433262.03</v>
      </c>
      <c r="E171" s="16"/>
      <c r="F171" s="16"/>
      <c r="G171" s="16"/>
      <c r="H171" s="72">
        <f t="shared" si="7"/>
        <v>44.69844526978232</v>
      </c>
      <c r="I171" s="15">
        <f t="shared" si="8"/>
        <v>-536037.97</v>
      </c>
    </row>
    <row r="172" spans="1:9" ht="53.25" customHeight="1" hidden="1">
      <c r="A172" s="12" t="s">
        <v>192</v>
      </c>
      <c r="B172" s="17" t="s">
        <v>212</v>
      </c>
      <c r="C172" s="27">
        <f>C173</f>
        <v>0</v>
      </c>
      <c r="D172" s="27">
        <f>D173</f>
        <v>0</v>
      </c>
      <c r="E172" s="16"/>
      <c r="F172" s="16"/>
      <c r="G172" s="16"/>
      <c r="H172" s="72" t="e">
        <f t="shared" si="7"/>
        <v>#DIV/0!</v>
      </c>
      <c r="I172" s="15">
        <f t="shared" si="8"/>
        <v>0</v>
      </c>
    </row>
    <row r="173" spans="1:9" ht="65.25" customHeight="1" hidden="1">
      <c r="A173" s="12" t="s">
        <v>193</v>
      </c>
      <c r="B173" s="17" t="s">
        <v>213</v>
      </c>
      <c r="C173" s="27">
        <f>C174</f>
        <v>0</v>
      </c>
      <c r="D173" s="27">
        <f>D174</f>
        <v>0</v>
      </c>
      <c r="E173" s="16"/>
      <c r="F173" s="16"/>
      <c r="G173" s="16"/>
      <c r="H173" s="72" t="e">
        <f t="shared" si="7"/>
        <v>#DIV/0!</v>
      </c>
      <c r="I173" s="15">
        <f t="shared" si="8"/>
        <v>0</v>
      </c>
    </row>
    <row r="174" spans="1:9" ht="66" customHeight="1" hidden="1">
      <c r="A174" s="12" t="s">
        <v>194</v>
      </c>
      <c r="B174" s="17" t="s">
        <v>214</v>
      </c>
      <c r="C174" s="27">
        <v>0</v>
      </c>
      <c r="D174" s="52">
        <v>0</v>
      </c>
      <c r="E174" s="16"/>
      <c r="F174" s="16"/>
      <c r="G174" s="16"/>
      <c r="H174" s="72" t="e">
        <f t="shared" si="7"/>
        <v>#DIV/0!</v>
      </c>
      <c r="I174" s="15">
        <f t="shared" si="8"/>
        <v>0</v>
      </c>
    </row>
    <row r="175" spans="1:9" ht="21.75" customHeight="1">
      <c r="A175" s="12" t="s">
        <v>99</v>
      </c>
      <c r="B175" s="17" t="s">
        <v>162</v>
      </c>
      <c r="C175" s="27">
        <f>C176</f>
        <v>23694900</v>
      </c>
      <c r="D175" s="27">
        <f>D176</f>
        <v>23069800</v>
      </c>
      <c r="E175" s="16"/>
      <c r="F175" s="16"/>
      <c r="G175" s="16"/>
      <c r="H175" s="72">
        <f t="shared" si="7"/>
        <v>97.36187956058055</v>
      </c>
      <c r="I175" s="15">
        <f t="shared" si="8"/>
        <v>-625100</v>
      </c>
    </row>
    <row r="176" spans="1:9" ht="30" customHeight="1">
      <c r="A176" s="12" t="s">
        <v>100</v>
      </c>
      <c r="B176" s="17" t="s">
        <v>163</v>
      </c>
      <c r="C176" s="27">
        <f>C177</f>
        <v>23694900</v>
      </c>
      <c r="D176" s="27">
        <f>D177</f>
        <v>23069800</v>
      </c>
      <c r="E176" s="16"/>
      <c r="F176" s="16"/>
      <c r="G176" s="16"/>
      <c r="H176" s="72">
        <f t="shared" si="7"/>
        <v>97.36187956058055</v>
      </c>
      <c r="I176" s="15">
        <f t="shared" si="8"/>
        <v>-625100</v>
      </c>
    </row>
    <row r="177" spans="1:9" ht="28.5" customHeight="1">
      <c r="A177" s="12" t="s">
        <v>307</v>
      </c>
      <c r="B177" s="17" t="s">
        <v>164</v>
      </c>
      <c r="C177" s="27">
        <v>23694900</v>
      </c>
      <c r="D177" s="52">
        <v>23069800</v>
      </c>
      <c r="E177" s="16"/>
      <c r="F177" s="16"/>
      <c r="G177" s="16"/>
      <c r="H177" s="72">
        <f t="shared" si="7"/>
        <v>97.36187956058055</v>
      </c>
      <c r="I177" s="15">
        <f t="shared" si="8"/>
        <v>-625100</v>
      </c>
    </row>
    <row r="178" spans="1:9" s="6" customFormat="1" ht="27.75" customHeight="1">
      <c r="A178" s="48" t="s">
        <v>90</v>
      </c>
      <c r="B178" s="30" t="s">
        <v>215</v>
      </c>
      <c r="C178" s="35">
        <f>C179</f>
        <v>266252.52999999997</v>
      </c>
      <c r="D178" s="24">
        <f>D179</f>
        <v>33697.38</v>
      </c>
      <c r="E178" s="25"/>
      <c r="F178" s="25"/>
      <c r="G178" s="25"/>
      <c r="H178" s="72">
        <f t="shared" si="7"/>
        <v>12.656172694396556</v>
      </c>
      <c r="I178" s="15">
        <f t="shared" si="8"/>
        <v>-232555.14999999997</v>
      </c>
    </row>
    <row r="179" spans="1:9" ht="103.5" customHeight="1">
      <c r="A179" s="12" t="s">
        <v>91</v>
      </c>
      <c r="B179" s="19" t="s">
        <v>216</v>
      </c>
      <c r="C179" s="22">
        <f>C180</f>
        <v>266252.52999999997</v>
      </c>
      <c r="D179" s="27">
        <f>D180</f>
        <v>33697.38</v>
      </c>
      <c r="E179" s="16"/>
      <c r="F179" s="16"/>
      <c r="G179" s="16"/>
      <c r="H179" s="72">
        <f t="shared" si="7"/>
        <v>12.656172694396556</v>
      </c>
      <c r="I179" s="15">
        <f t="shared" si="8"/>
        <v>-232555.14999999997</v>
      </c>
    </row>
    <row r="180" spans="1:9" ht="114" customHeight="1">
      <c r="A180" s="12" t="s">
        <v>92</v>
      </c>
      <c r="B180" s="19" t="s">
        <v>217</v>
      </c>
      <c r="C180" s="22">
        <f>SUM(C181:C184)</f>
        <v>266252.52999999997</v>
      </c>
      <c r="D180" s="27">
        <f>SUM(D181:D184)</f>
        <v>33697.38</v>
      </c>
      <c r="E180" s="16"/>
      <c r="F180" s="16"/>
      <c r="G180" s="16"/>
      <c r="H180" s="72">
        <f t="shared" si="7"/>
        <v>12.656172694396556</v>
      </c>
      <c r="I180" s="15">
        <f t="shared" si="8"/>
        <v>-232555.14999999997</v>
      </c>
    </row>
    <row r="181" spans="1:9" ht="114" customHeight="1">
      <c r="A181" s="12" t="s">
        <v>93</v>
      </c>
      <c r="B181" s="19" t="s">
        <v>218</v>
      </c>
      <c r="C181" s="22">
        <v>114131.73</v>
      </c>
      <c r="D181" s="52">
        <v>0</v>
      </c>
      <c r="E181" s="16"/>
      <c r="F181" s="16"/>
      <c r="G181" s="16"/>
      <c r="H181" s="72">
        <f t="shared" si="7"/>
        <v>0</v>
      </c>
      <c r="I181" s="15">
        <f t="shared" si="8"/>
        <v>-114131.73</v>
      </c>
    </row>
    <row r="182" spans="1:9" ht="116.25" customHeight="1">
      <c r="A182" s="12" t="s">
        <v>101</v>
      </c>
      <c r="B182" s="19" t="s">
        <v>278</v>
      </c>
      <c r="C182" s="22">
        <v>45710.94</v>
      </c>
      <c r="D182" s="52">
        <v>0</v>
      </c>
      <c r="E182" s="16"/>
      <c r="F182" s="16"/>
      <c r="G182" s="16"/>
      <c r="H182" s="72">
        <f t="shared" si="7"/>
        <v>0</v>
      </c>
      <c r="I182" s="15">
        <f t="shared" si="8"/>
        <v>-45710.94</v>
      </c>
    </row>
    <row r="183" spans="1:9" ht="117" customHeight="1">
      <c r="A183" s="12" t="s">
        <v>184</v>
      </c>
      <c r="B183" s="19" t="s">
        <v>217</v>
      </c>
      <c r="C183" s="22">
        <v>72712.48</v>
      </c>
      <c r="D183" s="52">
        <v>0</v>
      </c>
      <c r="E183" s="16"/>
      <c r="F183" s="16"/>
      <c r="G183" s="16"/>
      <c r="H183" s="72">
        <f t="shared" si="7"/>
        <v>0</v>
      </c>
      <c r="I183" s="15">
        <f t="shared" si="8"/>
        <v>-72712.48</v>
      </c>
    </row>
    <row r="184" spans="1:9" ht="116.25" customHeight="1">
      <c r="A184" s="12" t="s">
        <v>308</v>
      </c>
      <c r="B184" s="19" t="s">
        <v>219</v>
      </c>
      <c r="C184" s="22">
        <v>33697.38</v>
      </c>
      <c r="D184" s="52">
        <v>33697.38</v>
      </c>
      <c r="E184" s="16"/>
      <c r="F184" s="16"/>
      <c r="G184" s="16"/>
      <c r="H184" s="72">
        <f t="shared" si="7"/>
        <v>100</v>
      </c>
      <c r="I184" s="15">
        <f t="shared" si="8"/>
        <v>0</v>
      </c>
    </row>
    <row r="185" spans="1:9" ht="66" customHeight="1">
      <c r="A185" s="48" t="s">
        <v>251</v>
      </c>
      <c r="B185" s="19" t="s">
        <v>285</v>
      </c>
      <c r="C185" s="24">
        <f>C186</f>
        <v>-542132.85</v>
      </c>
      <c r="D185" s="24">
        <f>D186</f>
        <v>-235950.32</v>
      </c>
      <c r="E185" s="25"/>
      <c r="F185" s="25"/>
      <c r="G185" s="25"/>
      <c r="H185" s="72">
        <f t="shared" si="7"/>
        <v>43.52260151732182</v>
      </c>
      <c r="I185" s="15">
        <f t="shared" si="8"/>
        <v>306182.52999999997</v>
      </c>
    </row>
    <row r="186" spans="1:9" ht="77.25" customHeight="1">
      <c r="A186" s="12" t="s">
        <v>252</v>
      </c>
      <c r="B186" s="19" t="s">
        <v>253</v>
      </c>
      <c r="C186" s="27">
        <f>C187</f>
        <v>-542132.85</v>
      </c>
      <c r="D186" s="27">
        <f>D187</f>
        <v>-235950.32</v>
      </c>
      <c r="E186" s="16"/>
      <c r="F186" s="16"/>
      <c r="G186" s="16"/>
      <c r="H186" s="72">
        <f t="shared" si="7"/>
        <v>43.52260151732182</v>
      </c>
      <c r="I186" s="15">
        <f t="shared" si="8"/>
        <v>306182.52999999997</v>
      </c>
    </row>
    <row r="187" spans="1:9" ht="79.5" customHeight="1">
      <c r="A187" s="12" t="s">
        <v>309</v>
      </c>
      <c r="B187" s="19" t="s">
        <v>253</v>
      </c>
      <c r="C187" s="27">
        <v>-542132.85</v>
      </c>
      <c r="D187" s="27">
        <v>-235950.32</v>
      </c>
      <c r="E187" s="16"/>
      <c r="F187" s="16"/>
      <c r="G187" s="16"/>
      <c r="H187" s="72">
        <f t="shared" si="7"/>
        <v>43.52260151732182</v>
      </c>
      <c r="I187" s="15">
        <f t="shared" si="8"/>
        <v>306182.52999999997</v>
      </c>
    </row>
    <row r="188" spans="1:9" ht="35.25" customHeight="1">
      <c r="A188" s="65" t="s">
        <v>279</v>
      </c>
      <c r="B188" s="66"/>
      <c r="C188" s="44">
        <f>C13+C150</f>
        <v>61447632.75</v>
      </c>
      <c r="D188" s="57">
        <f>D13+D150</f>
        <v>68730452.29</v>
      </c>
      <c r="E188" s="44">
        <f>E13+E150</f>
        <v>39401.33</v>
      </c>
      <c r="F188" s="44">
        <f>F13+F150</f>
        <v>42044.09</v>
      </c>
      <c r="G188" s="44">
        <f>G13+G150</f>
        <v>44531</v>
      </c>
      <c r="H188" s="72">
        <f t="shared" si="7"/>
        <v>111.85207503376118</v>
      </c>
      <c r="I188" s="15">
        <f t="shared" si="8"/>
        <v>7282819.540000007</v>
      </c>
    </row>
    <row r="190" ht="18.75">
      <c r="C190" s="7"/>
    </row>
    <row r="192" ht="18.75">
      <c r="C192" s="7"/>
    </row>
  </sheetData>
  <sheetProtection/>
  <mergeCells count="12">
    <mergeCell ref="B1:H1"/>
    <mergeCell ref="B2:H2"/>
    <mergeCell ref="B3:H3"/>
    <mergeCell ref="B4:H4"/>
    <mergeCell ref="A10:A11"/>
    <mergeCell ref="B10:B11"/>
    <mergeCell ref="C10:C11"/>
    <mergeCell ref="D10:D11"/>
    <mergeCell ref="H10:I10"/>
    <mergeCell ref="A8:I8"/>
    <mergeCell ref="A188:B188"/>
    <mergeCell ref="A9:C9"/>
  </mergeCells>
  <printOptions/>
  <pageMargins left="1.062992125984252" right="0.8661417322834646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2016-04-18T12:16:27Z</cp:lastPrinted>
  <dcterms:created xsi:type="dcterms:W3CDTF">2009-08-21T08:27:43Z</dcterms:created>
  <dcterms:modified xsi:type="dcterms:W3CDTF">2017-04-18T07:23:17Z</dcterms:modified>
  <cp:category/>
  <cp:version/>
  <cp:contentType/>
  <cp:contentStatus/>
</cp:coreProperties>
</file>